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P:\ENC\13 - ENC TOUS CHAMPS CONFONDUS\31-AO utilisation données\15_ Relecture interne ATIH par les CdG\"/>
    </mc:Choice>
  </mc:AlternateContent>
  <xr:revisionPtr revIDLastSave="0" documentId="13_ncr:1_{B25AC0F9-6A9F-4FA2-AE95-2D7E152FFDD8}" xr6:coauthVersionLast="36" xr6:coauthVersionMax="46" xr10:uidLastSave="{00000000-0000-0000-0000-000000000000}"/>
  <bookViews>
    <workbookView xWindow="0" yWindow="0" windowWidth="23040" windowHeight="9780" xr2:uid="{541B49A8-4A74-4858-B677-540D8C2FC0D4}"/>
  </bookViews>
  <sheets>
    <sheet name="Fiche de contenu détaillée" sheetId="1" r:id="rId1"/>
    <sheet name="Exemple PCI" sheetId="2" r:id="rId2"/>
    <sheet name="Tarif de repas - BA" sheetId="4" r:id="rId3"/>
    <sheet name="TJP Etape 1 CRPP simplifié" sheetId="5" r:id="rId4"/>
    <sheet name="TJP Etapes 2 à 6 " sheetId="6" r:id="rId5"/>
  </sheets>
  <externalReferences>
    <externalReference r:id="rId6"/>
  </externalReferences>
  <definedNames>
    <definedName name="_xlnm.Print_Titles" localSheetId="3">'TJP Etape 1 CRPP simplifié'!$1:$3</definedName>
    <definedName name="Titre_Graph_SAC">'[1]Maquette SAC'!$U$7</definedName>
    <definedName name="_xlnm.Print_Area" localSheetId="1">'Exemple PCI'!$B$1:$J$26</definedName>
    <definedName name="_xlnm.Print_Area" localSheetId="0">'Fiche de contenu détaillée'!$B$1:$K$246</definedName>
    <definedName name="_xlnm.Print_Area" localSheetId="2">'Tarif de repas - BA'!$B$1:$F$28</definedName>
    <definedName name="_xlnm.Print_Area" localSheetId="3">'TJP Etape 1 CRPP simplifié'!$A$1:$D$101</definedName>
    <definedName name="_xlnm.Print_Area" localSheetId="4">'TJP Etapes 2 à 6 '!$B$1:$P$71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6" l="1"/>
  <c r="D57" i="5"/>
  <c r="P34" i="6" l="1"/>
  <c r="O34" i="6"/>
  <c r="N34" i="6"/>
  <c r="M34" i="6"/>
  <c r="L34" i="6"/>
  <c r="K34" i="6"/>
  <c r="J34" i="6"/>
  <c r="I34" i="6"/>
  <c r="H34" i="6"/>
  <c r="G34" i="6"/>
  <c r="F34" i="6"/>
  <c r="E34" i="6"/>
  <c r="D34" i="6"/>
  <c r="P32" i="6"/>
  <c r="O32" i="6"/>
  <c r="N32" i="6"/>
  <c r="M32" i="6"/>
  <c r="L32" i="6"/>
  <c r="K32" i="6"/>
  <c r="J32" i="6"/>
  <c r="I32" i="6"/>
  <c r="H32" i="6"/>
  <c r="G32" i="6"/>
  <c r="F32" i="6"/>
  <c r="E32" i="6"/>
  <c r="D32" i="6"/>
  <c r="P31" i="6"/>
  <c r="O31" i="6"/>
  <c r="N31" i="6"/>
  <c r="M31" i="6"/>
  <c r="L31" i="6"/>
  <c r="K31" i="6"/>
  <c r="J31" i="6"/>
  <c r="I31" i="6"/>
  <c r="H31" i="6"/>
  <c r="G31" i="6"/>
  <c r="F31" i="6"/>
  <c r="E31" i="6"/>
  <c r="D31" i="6"/>
  <c r="P28" i="6"/>
  <c r="O28" i="6"/>
  <c r="N28" i="6"/>
  <c r="M28" i="6"/>
  <c r="L28" i="6"/>
  <c r="K28" i="6"/>
  <c r="J28" i="6"/>
  <c r="I28" i="6"/>
  <c r="H28" i="6"/>
  <c r="G28" i="6"/>
  <c r="F28" i="6"/>
  <c r="E28" i="6"/>
  <c r="D28" i="6"/>
  <c r="P27" i="6"/>
  <c r="O27" i="6"/>
  <c r="N27" i="6"/>
  <c r="M27" i="6"/>
  <c r="L27" i="6"/>
  <c r="K27" i="6"/>
  <c r="J27" i="6"/>
  <c r="I27" i="6"/>
  <c r="H27" i="6"/>
  <c r="G27" i="6"/>
  <c r="F27" i="6"/>
  <c r="E27" i="6"/>
  <c r="D27" i="6"/>
  <c r="P24" i="6"/>
  <c r="O24" i="6"/>
  <c r="N24" i="6"/>
  <c r="M24" i="6"/>
  <c r="L24" i="6"/>
  <c r="K24" i="6"/>
  <c r="J24" i="6"/>
  <c r="I24" i="6"/>
  <c r="H24" i="6"/>
  <c r="G24" i="6"/>
  <c r="F24" i="6"/>
  <c r="E24" i="6"/>
  <c r="D24" i="6"/>
  <c r="P23" i="6"/>
  <c r="O23" i="6"/>
  <c r="N23" i="6"/>
  <c r="M23" i="6"/>
  <c r="L23" i="6"/>
  <c r="K23" i="6"/>
  <c r="J23" i="6"/>
  <c r="I23" i="6"/>
  <c r="H23" i="6"/>
  <c r="G23" i="6"/>
  <c r="F23" i="6"/>
  <c r="E23" i="6"/>
  <c r="D23" i="6"/>
  <c r="P19" i="6"/>
  <c r="O19" i="6"/>
  <c r="N19" i="6"/>
  <c r="M19" i="6"/>
  <c r="L19" i="6"/>
  <c r="K19" i="6"/>
  <c r="J19" i="6"/>
  <c r="P14" i="6"/>
  <c r="O14" i="6"/>
  <c r="N14" i="6"/>
  <c r="M14" i="6"/>
  <c r="J14" i="6"/>
  <c r="I14" i="6"/>
  <c r="H14" i="6"/>
  <c r="G14" i="6"/>
  <c r="C14" i="6" s="1"/>
  <c r="F14" i="6"/>
  <c r="E14" i="6"/>
  <c r="B3" i="6"/>
  <c r="D58" i="5"/>
  <c r="D96" i="5" s="1"/>
  <c r="D55" i="5"/>
  <c r="D53" i="5"/>
  <c r="D36" i="5"/>
  <c r="D23" i="5"/>
  <c r="D21" i="5"/>
  <c r="F24" i="4"/>
  <c r="F16" i="4"/>
  <c r="F10" i="4"/>
  <c r="F22" i="4" s="1"/>
  <c r="F26" i="4" s="1"/>
  <c r="D49" i="5" l="1"/>
  <c r="D9" i="5" s="1"/>
  <c r="D99" i="5" s="1"/>
  <c r="C16" i="6" s="1"/>
  <c r="H16" i="6" l="1"/>
  <c r="H19" i="6" s="1"/>
  <c r="D16" i="6"/>
  <c r="D19" i="6" s="1"/>
  <c r="O16" i="6"/>
  <c r="G16" i="6"/>
  <c r="G19" i="6" s="1"/>
  <c r="I16" i="6"/>
  <c r="I19" i="6" s="1"/>
  <c r="N16" i="6"/>
  <c r="F16" i="6"/>
  <c r="F19" i="6" s="1"/>
  <c r="J16" i="6"/>
  <c r="E16" i="6"/>
  <c r="E19" i="6" s="1"/>
  <c r="M16" i="6"/>
  <c r="P16" i="6"/>
  <c r="H24" i="2"/>
  <c r="F24" i="2"/>
  <c r="H23" i="2"/>
  <c r="F23" i="2"/>
  <c r="H22" i="2"/>
  <c r="I22" i="2" s="1"/>
  <c r="F22" i="2"/>
  <c r="H21" i="2"/>
  <c r="F21" i="2"/>
  <c r="H20" i="2"/>
  <c r="F20" i="2"/>
  <c r="H19" i="2"/>
  <c r="F19" i="2"/>
  <c r="I23" i="2" l="1"/>
  <c r="I24" i="2"/>
  <c r="I21" i="2"/>
  <c r="I20" i="2"/>
  <c r="I19" i="2"/>
</calcChain>
</file>

<file path=xl/sharedStrings.xml><?xml version="1.0" encoding="utf-8"?>
<sst xmlns="http://schemas.openxmlformats.org/spreadsheetml/2006/main" count="250" uniqueCount="219">
  <si>
    <t>1) Pourquoi utiliser ce contenu ?</t>
  </si>
  <si>
    <t>2) Les objectifs de ce contenu</t>
  </si>
  <si>
    <t>3) Les données</t>
  </si>
  <si>
    <t>4) Les étapes</t>
  </si>
  <si>
    <t>5) Les points de vigilance</t>
  </si>
  <si>
    <t>6) Annexes : pour aller plus loin</t>
  </si>
  <si>
    <t>7) Autre contenu du guide qui peut vous intéresser</t>
  </si>
  <si>
    <t>Index, mots-clés et repères</t>
  </si>
  <si>
    <t>MCO</t>
  </si>
  <si>
    <t>SSR</t>
  </si>
  <si>
    <t>Psychiatrie</t>
  </si>
  <si>
    <t>HAD</t>
  </si>
  <si>
    <t>p</t>
  </si>
  <si>
    <t>0,5 j</t>
  </si>
  <si>
    <t>1 j</t>
  </si>
  <si>
    <t>&gt; 1 j</t>
  </si>
  <si>
    <t xml:space="preserve">1h </t>
  </si>
  <si>
    <t>Débutant</t>
  </si>
  <si>
    <t>Confirmé</t>
  </si>
  <si>
    <t xml:space="preserve">Mots-clés : </t>
  </si>
  <si>
    <t>Ce contenu est utilisable en :</t>
  </si>
  <si>
    <t>Temps estimé de mise en pratique :</t>
  </si>
  <si>
    <t>Convient au niveau :</t>
  </si>
  <si>
    <t>Directeur général</t>
  </si>
  <si>
    <t>Destinataires des données :</t>
  </si>
  <si>
    <t>Autres directeurs</t>
  </si>
  <si>
    <t>Pôles / Services</t>
  </si>
  <si>
    <t>GHT / groupe</t>
  </si>
  <si>
    <t>N-1</t>
  </si>
  <si>
    <t>N</t>
  </si>
  <si>
    <t>Restauration</t>
  </si>
  <si>
    <t>Blanchisserie</t>
  </si>
  <si>
    <t>Imagerie</t>
  </si>
  <si>
    <t>Laboratoire</t>
  </si>
  <si>
    <t>Bloc</t>
  </si>
  <si>
    <t>Anesthésie</t>
  </si>
  <si>
    <t>ECART RTC/ETS</t>
  </si>
  <si>
    <t>x</t>
  </si>
  <si>
    <t xml:space="preserve">  Le " + "</t>
  </si>
  <si>
    <t xml:space="preserve">Une mise en pratique rapide et opposable, puisque le RTC est disponible et validé. </t>
  </si>
  <si>
    <t>EXEMPLE : 
Modalités de fixation de PCI dans un établissement</t>
  </si>
  <si>
    <t>1) La première étape consiste à retenir le premier quartile de la même catégorie d'établissement pour les activités concernées par la détermination du PCI.</t>
  </si>
  <si>
    <r>
      <t xml:space="preserve">Après avoir bien identifié </t>
    </r>
    <r>
      <rPr>
        <b/>
        <sz val="10"/>
        <color theme="1"/>
        <rFont val="Verdana"/>
        <family val="2"/>
      </rPr>
      <t>la cohérence entre le mode de calcul du coût servant de PCI et le périmètre analytique de coûts</t>
    </r>
    <r>
      <rPr>
        <sz val="10"/>
        <color theme="1"/>
        <rFont val="Verdana"/>
        <family val="2"/>
      </rPr>
      <t xml:space="preserve">, </t>
    </r>
    <r>
      <rPr>
        <b/>
        <sz val="10"/>
        <color theme="1"/>
        <rFont val="Verdana"/>
        <family val="2"/>
      </rPr>
      <t>l'activité de la structure interne productrice</t>
    </r>
    <r>
      <rPr>
        <sz val="10"/>
        <color theme="1"/>
        <rFont val="Verdana"/>
        <family val="2"/>
      </rPr>
      <t xml:space="preserve"> (répartition activité interne et externe), le service contrôle de gestion propose de déterminer un PCI à négocier pour les activités suivantes, basé sur la comparaison avec un coût standard issu du RTC (référentiel ScanSanté).</t>
    </r>
  </si>
  <si>
    <t>2) L'idée générale est de "restituer" la moitié de l'écart constaté entre le coût standard retenu et le coût établissement N-1 ; intégrant ici une notion de "marge"</t>
  </si>
  <si>
    <t>3) Cependant, dans le cas où le coût de l'établissement à l'année N est supérieur à celui de l'année N-1, la marge identifiée en amont sera réduite de l'évolution de coût constaté.</t>
  </si>
  <si>
    <t xml:space="preserve">4) L'ensemble des données est fourni par type d'UO (logistique et médico-technique) selon le déroulement suivant : </t>
  </si>
  <si>
    <t>Coût RTC 
IMA</t>
  </si>
  <si>
    <t>Coût unitaire de production à l'IMA</t>
  </si>
  <si>
    <t>N vs. N-1</t>
  </si>
  <si>
    <t>Ecart pour l'IMA</t>
  </si>
  <si>
    <t>(a)</t>
  </si>
  <si>
    <t>(b)</t>
  </si>
  <si>
    <t>(c) = (b)-(a)</t>
  </si>
  <si>
    <t>(d)</t>
  </si>
  <si>
    <t>(e)=(d)-(a)</t>
  </si>
  <si>
    <r>
      <t xml:space="preserve">Coût référentiel RTC 
</t>
    </r>
    <r>
      <rPr>
        <sz val="9"/>
        <color theme="0"/>
        <rFont val="Verdana"/>
        <family val="2"/>
      </rPr>
      <t>(1er quartile de la même catégorie établissements)</t>
    </r>
  </si>
  <si>
    <t>Le tarif est donc fixé en rajoutant au coût N cette "marge".</t>
  </si>
  <si>
    <t>si(e&gt;0;
a+c/2;
d+(c-e)/2)</t>
  </si>
  <si>
    <r>
      <t>Une maquette immédiatement utilisable pour</t>
    </r>
    <r>
      <rPr>
        <b/>
        <sz val="11"/>
        <color theme="0"/>
        <rFont val="Comic Sans MS"/>
        <family val="4"/>
      </rPr>
      <t xml:space="preserve"> </t>
    </r>
    <r>
      <rPr>
        <b/>
        <sz val="12"/>
        <color theme="0"/>
        <rFont val="Comic Sans MS"/>
        <family val="4"/>
      </rPr>
      <t>gagner du temps</t>
    </r>
    <r>
      <rPr>
        <sz val="11"/>
        <color theme="0"/>
        <rFont val="Comic Sans MS"/>
        <family val="4"/>
      </rPr>
      <t xml:space="preserve"> et </t>
    </r>
    <r>
      <rPr>
        <b/>
        <sz val="12"/>
        <color theme="0"/>
        <rFont val="Comic Sans MS"/>
        <family val="4"/>
      </rPr>
      <t>sécuriser</t>
    </r>
    <r>
      <rPr>
        <sz val="11"/>
        <color theme="0"/>
        <rFont val="Comic Sans MS"/>
        <family val="4"/>
      </rPr>
      <t xml:space="preserve"> le calcul des tarifs journaliers de prestations.</t>
    </r>
  </si>
  <si>
    <r>
      <rPr>
        <b/>
        <sz val="12"/>
        <color theme="0"/>
        <rFont val="Comic Sans MS"/>
        <family val="4"/>
      </rPr>
      <t>Un exemple</t>
    </r>
    <r>
      <rPr>
        <sz val="11"/>
        <color theme="0"/>
        <rFont val="Comic Sans MS"/>
        <family val="4"/>
      </rPr>
      <t xml:space="preserve"> des questionnements pas à pas pour fixer un tarif de </t>
    </r>
    <r>
      <rPr>
        <sz val="12"/>
        <color theme="0"/>
        <rFont val="Comic Sans MS"/>
        <family val="4"/>
      </rPr>
      <t>repas</t>
    </r>
    <r>
      <rPr>
        <sz val="11"/>
        <color theme="0"/>
        <rFont val="Comic Sans MS"/>
        <family val="4"/>
      </rPr>
      <t xml:space="preserve"> auprès des budgets annexes.</t>
    </r>
  </si>
  <si>
    <t>Constitution des tarifs de prestations d'un repas pour les budgets annexes</t>
  </si>
  <si>
    <r>
      <t xml:space="preserve">A partir du </t>
    </r>
    <r>
      <rPr>
        <b/>
        <sz val="9"/>
        <color theme="1"/>
        <rFont val="Verdana"/>
        <family val="2"/>
      </rPr>
      <t>Coût net majoré de l'UO issu de la fiche individuelle détaillée</t>
    </r>
    <r>
      <rPr>
        <sz val="9"/>
        <color theme="1"/>
        <rFont val="Verdana"/>
        <family val="2"/>
      </rPr>
      <t xml:space="preserve">, évaluer si la prestation calculée </t>
    </r>
    <r>
      <rPr>
        <b/>
        <sz val="9"/>
        <color theme="1"/>
        <rFont val="Verdana"/>
        <family val="2"/>
      </rPr>
      <t>constitue l'ensemble des charges et des recettes</t>
    </r>
    <r>
      <rPr>
        <sz val="9"/>
        <color theme="1"/>
        <rFont val="Verdana"/>
        <family val="2"/>
      </rPr>
      <t xml:space="preserve"> qui doivent figurer dans le tarif. Pour l'exemple du tarif de repas, s'interroger sur : le transport, les collations, les personnels réalisant une activité équivalente aux personnels directement affectés aux budgets annexes (charges à retrancher), des prestations moins onéreuses ou plus onéreuses.
Voir exemple dans l'onglet "tarif de repas - BA" (budgets annexes).
</t>
    </r>
  </si>
  <si>
    <t>Approche des tarifs journaliers de prestations</t>
  </si>
  <si>
    <t>Coût de l'UO en Euros</t>
  </si>
  <si>
    <t>Nombre d'UO</t>
  </si>
  <si>
    <t>Nombre des repas pour les budgets annexes</t>
  </si>
  <si>
    <t>Charges théoriques de l'activité de restauration pour les budgets annexes</t>
  </si>
  <si>
    <t xml:space="preserve">Les thèmes récurrents </t>
  </si>
  <si>
    <t>Les questions à se poser</t>
  </si>
  <si>
    <t>Que décider pour le calcul ?</t>
  </si>
  <si>
    <t>Les montants retenus (exemples)</t>
  </si>
  <si>
    <t>Le transport des repas</t>
  </si>
  <si>
    <t>Le transport est-il déjà imputé sur les budgets annexes ?</t>
  </si>
  <si>
    <t>Aucun impact ni montant</t>
  </si>
  <si>
    <t>Le transport est-il réalisé avec des ressources du budget H et non inclus dans les charges de la restauration ?</t>
  </si>
  <si>
    <t>Charges à ajouter</t>
  </si>
  <si>
    <t>Les collations ou prestations particulières</t>
  </si>
  <si>
    <t>Les collations et prestations complémentaires au repas font-elles partie des charges directement affectées sur les comptes des budgets annexes ?</t>
  </si>
  <si>
    <t>Rien</t>
  </si>
  <si>
    <t>Prestations locales pour les personnes résidant à l'année dans l'établissement. Ex : pain local de la boulangerie du coin de la rue</t>
  </si>
  <si>
    <t>Si la prestation est facturée sur le budget H, une réaffectation de charge est nécessaire sur le bubget annexe.</t>
  </si>
  <si>
    <t>La restauration est soumise au Label ECOSET</t>
  </si>
  <si>
    <r>
      <t>Des prestations ponctuelles sont demandées pour les résidents ? E</t>
    </r>
    <r>
      <rPr>
        <i/>
        <sz val="10"/>
        <color theme="1"/>
        <rFont val="Verdana"/>
        <family val="2"/>
      </rPr>
      <t>xemple : gâteau d'anniversaire, repas à thème</t>
    </r>
  </si>
  <si>
    <r>
      <t xml:space="preserve">Possibilité de construire un tarif </t>
    </r>
    <r>
      <rPr>
        <i/>
        <sz val="10"/>
        <color theme="1"/>
        <rFont val="Verdana"/>
        <family val="2"/>
      </rPr>
      <t>ad hoc</t>
    </r>
    <r>
      <rPr>
        <sz val="10"/>
        <color theme="1"/>
        <rFont val="Verdana"/>
        <family val="2"/>
      </rPr>
      <t>, possiblement par devis.
Ici, nous avons ré attribué au budget annexe les factures enregistrées sur le budget H.</t>
    </r>
  </si>
  <si>
    <t>Les personnels réalisant une activité équivalente aux personnels directement affectés aux budgets annexes</t>
  </si>
  <si>
    <t>Des diététiciens sont affectés à la restauration pour le budget principal. Ceux pour les patients et résidents des BA sont affectés aux BA.</t>
  </si>
  <si>
    <t>Retrancher les charges de personnels pour la partie correspondant au temps de travail des diététiciens.</t>
  </si>
  <si>
    <r>
      <t xml:space="preserve">Des critères rendant les prestations moins onéreuses
</t>
    </r>
    <r>
      <rPr>
        <i/>
        <sz val="10"/>
        <color theme="1"/>
        <rFont val="Verdana"/>
        <family val="2"/>
      </rPr>
      <t>Exemple : Ehpad avec des portions à grammage inférieur</t>
    </r>
  </si>
  <si>
    <t>Réévaluer le coûts des matières premières mais ne pas changer les autres postes de coûts.</t>
  </si>
  <si>
    <t>Charges (coûts complets) de l'activité pour les budgets annexes</t>
  </si>
  <si>
    <t>Nombre de repas pour les budgets annexes (rappel)</t>
  </si>
  <si>
    <t>Tarif du repas préconisé</t>
  </si>
  <si>
    <t>Fiche de calcul pour le calcul de la 
masse des charges à répartir</t>
  </si>
  <si>
    <t>EPRD  N /  CRPP</t>
  </si>
  <si>
    <r>
      <rPr>
        <b/>
        <sz val="9"/>
        <color rgb="FF660066"/>
        <rFont val="Verdana"/>
        <family val="2"/>
      </rPr>
      <t xml:space="preserve">Rappel : </t>
    </r>
    <r>
      <rPr>
        <b/>
        <sz val="9"/>
        <color indexed="21"/>
        <rFont val="Verdana"/>
        <family val="2"/>
      </rPr>
      <t xml:space="preserve">
</t>
    </r>
    <r>
      <rPr>
        <b/>
        <sz val="9"/>
        <color rgb="FF660066"/>
        <rFont val="Verdana"/>
        <family val="2"/>
      </rPr>
      <t>Les TJP sont obtenus, pour chaque catégorie tarifaire, en divisant les charges d’exploitation</t>
    </r>
    <r>
      <rPr>
        <sz val="9"/>
        <color rgb="FF660066"/>
        <rFont val="Verdana"/>
        <family val="2"/>
      </rPr>
      <t xml:space="preserve"> engagées par l'hôpital/l'établissement au cours des séjours des patients, </t>
    </r>
    <r>
      <rPr>
        <b/>
        <sz val="9"/>
        <color rgb="FF660066"/>
        <rFont val="Verdana"/>
        <family val="2"/>
      </rPr>
      <t>par le nombre de journées prévisionnelles. Elles comprennent :</t>
    </r>
    <r>
      <rPr>
        <sz val="9"/>
        <rFont val="Verdana"/>
        <family val="2"/>
      </rPr>
      <t xml:space="preserve">
 - les dépenses de personnel, 
 - les dépenses médicales (médicaments, petit matériel, actes...), 
 - les dépenses hôtelières (alimentation, chauffage...), 
 - les frais de gestion et autres charges d’exploitation du compte de résultat principal qui ne sont pas couvertes par des ressources propres. 
</t>
    </r>
    <r>
      <rPr>
        <sz val="9"/>
        <color rgb="FF660066"/>
        <rFont val="Verdana"/>
        <family val="2"/>
      </rPr>
      <t xml:space="preserve"> </t>
    </r>
    <r>
      <rPr>
        <b/>
        <sz val="9"/>
        <color rgb="FF660066"/>
        <rFont val="Verdana"/>
        <family val="2"/>
      </rPr>
      <t xml:space="preserve">Ces dépenses s’entendent hors produits ne résultant pas de la facturation de ces TJP soit </t>
    </r>
    <r>
      <rPr>
        <sz val="9"/>
        <color rgb="FF660066"/>
        <rFont val="Verdana"/>
        <family val="2"/>
      </rPr>
      <t xml:space="preserve">: 
 • </t>
    </r>
    <r>
      <rPr>
        <b/>
        <sz val="9"/>
        <color rgb="FF660066"/>
        <rFont val="Verdana"/>
        <family val="2"/>
      </rPr>
      <t>pour les activités de médecine chirurgie, obstétrique et odontologie</t>
    </r>
    <r>
      <rPr>
        <sz val="9"/>
        <color rgb="FF660066"/>
        <rFont val="Verdana"/>
        <family val="2"/>
      </rPr>
      <t xml:space="preserve">, conformément au décret n° 2009-213 du 23 février 2009, aprés </t>
    </r>
    <r>
      <rPr>
        <b/>
        <sz val="9"/>
        <color rgb="FF660066"/>
        <rFont val="Verdana"/>
        <family val="2"/>
      </rPr>
      <t>déduction des produits en lien avec :
 - des actes d'interruptions volontaires de grossesse ; 
 - des actes et consultations externes ; 
 - des forfaits ATU, FFM et SE;
 - des dotations MIGAC ;
 - des Forfaits annuels (FAU, FAG, CPOM, FAI, IFAQ)</t>
    </r>
    <r>
      <rPr>
        <sz val="9"/>
        <color rgb="FF660066"/>
        <rFont val="Verdana"/>
        <family val="2"/>
      </rPr>
      <t xml:space="preserve">
 • </t>
    </r>
    <r>
      <rPr>
        <b/>
        <sz val="9"/>
        <color rgb="FF660066"/>
        <rFont val="Verdana"/>
        <family val="2"/>
      </rPr>
      <t>pour les activités de soins de suite et de réadaptation, de psychiatrie et de médecine des hôpitaux locaux</t>
    </r>
    <r>
      <rPr>
        <sz val="9"/>
        <color rgb="FF660066"/>
        <rFont val="Verdana"/>
        <family val="2"/>
      </rPr>
      <t xml:space="preserve">, conformément à l’article R6145-22 du CSP, « </t>
    </r>
    <r>
      <rPr>
        <b/>
        <sz val="9"/>
        <color rgb="FF660066"/>
        <rFont val="Verdana"/>
        <family val="2"/>
      </rPr>
      <t>après déduction des produits ne résultant pas de la facturation des tarifs de prestations"</t>
    </r>
    <r>
      <rPr>
        <sz val="9"/>
        <rFont val="Verdana"/>
        <family val="2"/>
      </rPr>
      <t xml:space="preserve"> (TJP)</t>
    </r>
  </si>
  <si>
    <r>
      <rPr>
        <b/>
        <sz val="16"/>
        <color theme="0"/>
        <rFont val="Verdana"/>
        <family val="2"/>
      </rPr>
      <t>TOTAL 1</t>
    </r>
    <r>
      <rPr>
        <b/>
        <sz val="11"/>
        <color theme="0"/>
        <rFont val="Verdana"/>
        <family val="2"/>
      </rPr>
      <t xml:space="preserve">
</t>
    </r>
    <r>
      <rPr>
        <i/>
        <sz val="11"/>
        <color theme="0"/>
        <rFont val="Verdana"/>
        <family val="2"/>
      </rPr>
      <t>Il s'agit du total des comptes de classe 6 correspondant au total des charges</t>
    </r>
  </si>
  <si>
    <r>
      <rPr>
        <b/>
        <sz val="16"/>
        <color theme="0"/>
        <rFont val="Verdana"/>
        <family val="2"/>
      </rPr>
      <t xml:space="preserve">TOTAL 2 </t>
    </r>
    <r>
      <rPr>
        <b/>
        <sz val="11"/>
        <color theme="0"/>
        <rFont val="Verdana"/>
        <family val="2"/>
      </rPr>
      <t xml:space="preserve">
</t>
    </r>
    <r>
      <rPr>
        <i/>
        <sz val="11"/>
        <color theme="0"/>
        <rFont val="Verdana"/>
        <family val="2"/>
      </rPr>
      <t>Il s'agit des recettes de classe 7 à déduire :</t>
    </r>
  </si>
  <si>
    <t>Vente de produits résiduels</t>
  </si>
  <si>
    <t>Vente de marchandises</t>
  </si>
  <si>
    <t>Produits des services exploités dans l'interet du personnel</t>
  </si>
  <si>
    <t>Prestations délivrées aux usagers et accompagnants</t>
  </si>
  <si>
    <t>Locations diverses</t>
  </si>
  <si>
    <t>Mise à disposition de personnel facturé</t>
  </si>
  <si>
    <t>Redevances commerciales</t>
  </si>
  <si>
    <t xml:space="preserve">Autres produits d'activité annexes </t>
  </si>
  <si>
    <t>Remboursements de frais budgets annexes</t>
  </si>
  <si>
    <t>Production stockée (ou déstockage)</t>
  </si>
  <si>
    <t>Production immobilisée</t>
  </si>
  <si>
    <r>
      <t xml:space="preserve">Sous-total 2a
</t>
    </r>
    <r>
      <rPr>
        <i/>
        <sz val="11"/>
        <color theme="0"/>
        <rFont val="Verdana"/>
        <family val="2"/>
      </rPr>
      <t xml:space="preserve">Sont ainsi calculées les </t>
    </r>
    <r>
      <rPr>
        <b/>
        <i/>
        <sz val="11"/>
        <color theme="0"/>
        <rFont val="Verdana"/>
        <family val="2"/>
      </rPr>
      <t xml:space="preserve">recettes de titre 3 à déduire </t>
    </r>
  </si>
  <si>
    <t>Dotation missions d'intérêt général (MIG)</t>
  </si>
  <si>
    <t>Consultations et actes externes - Titre 1</t>
  </si>
  <si>
    <t>Consultations et actes externes - NGAP</t>
  </si>
  <si>
    <t xml:space="preserve">ADC - Actes de chirurgie </t>
  </si>
  <si>
    <t>ADI - Actes d'imagerie</t>
  </si>
  <si>
    <t>ADE - Actes d'échographie</t>
  </si>
  <si>
    <t>ACO - Actes d'obstétrique</t>
  </si>
  <si>
    <t>ADA - Actes d'anesthésie</t>
  </si>
  <si>
    <t xml:space="preserve">ATM - Actes techniques </t>
  </si>
  <si>
    <t>Forfaits accueil et traitement des urgences (A.T.U.)</t>
  </si>
  <si>
    <t>Forfaits petit matériel (F.F.M.)</t>
  </si>
  <si>
    <t>Forfaits sécurité et environnement hospitalier (S.E.)</t>
  </si>
  <si>
    <t>Spécialités pharmaceutiques administrés en consultations externes, relevant de l'art. L.162-27 du CSS</t>
  </si>
  <si>
    <t>Forfaits techniques et assimilés</t>
  </si>
  <si>
    <t>Consultations et actes externes - Titre 2</t>
  </si>
  <si>
    <r>
      <t xml:space="preserve">Sous-total 2b
</t>
    </r>
    <r>
      <rPr>
        <i/>
        <sz val="11"/>
        <color theme="0"/>
        <rFont val="Verdana"/>
        <family val="2"/>
      </rPr>
      <t xml:space="preserve">Sont ainsi calculées les </t>
    </r>
    <r>
      <rPr>
        <b/>
        <i/>
        <sz val="11"/>
        <color theme="0"/>
        <rFont val="Verdana"/>
        <family val="2"/>
      </rPr>
      <t>recettes liées aux MIG et consultations et actes externes à déduire</t>
    </r>
    <r>
      <rPr>
        <i/>
        <sz val="11"/>
        <color theme="0"/>
        <rFont val="Verdana"/>
        <family val="2"/>
      </rPr>
      <t xml:space="preserve">
(ces produits des prestations faisant l'objet d'une tarification spécifique)</t>
    </r>
  </si>
  <si>
    <t>Forfait journalier MCO</t>
  </si>
  <si>
    <t>Forfait journalier SSR</t>
  </si>
  <si>
    <t>Forfait journalier psychiatrie</t>
  </si>
  <si>
    <r>
      <t xml:space="preserve">Sous-total 2c
</t>
    </r>
    <r>
      <rPr>
        <i/>
        <sz val="11"/>
        <color theme="0"/>
        <rFont val="Verdana"/>
        <family val="2"/>
      </rPr>
      <t xml:space="preserve">Sont ainsi calculées les </t>
    </r>
    <r>
      <rPr>
        <b/>
        <i/>
        <sz val="11"/>
        <color theme="0"/>
        <rFont val="Verdana"/>
        <family val="2"/>
      </rPr>
      <t>recettes liées aux forfaits</t>
    </r>
    <r>
      <rPr>
        <b/>
        <sz val="11"/>
        <color theme="0"/>
        <rFont val="Verdana"/>
        <family val="2"/>
      </rPr>
      <t xml:space="preserve"> </t>
    </r>
    <r>
      <rPr>
        <b/>
        <i/>
        <sz val="11"/>
        <color theme="0"/>
        <rFont val="Verdana"/>
        <family val="2"/>
      </rPr>
      <t>à déduire</t>
    </r>
  </si>
  <si>
    <t>I.V.G. - Titre 1 et 2</t>
  </si>
  <si>
    <r>
      <t xml:space="preserve">Sous-total 2d
</t>
    </r>
    <r>
      <rPr>
        <i/>
        <sz val="11"/>
        <color theme="0"/>
        <rFont val="Verdana"/>
        <family val="2"/>
      </rPr>
      <t xml:space="preserve">Sont ainsi calculées les </t>
    </r>
    <r>
      <rPr>
        <b/>
        <i/>
        <sz val="11"/>
        <color theme="0"/>
        <rFont val="Verdana"/>
        <family val="2"/>
      </rPr>
      <t>recettes liées à la facturation des IVG à déduire</t>
    </r>
  </si>
  <si>
    <t>Forfaits annuels (FAU, FAG, CPO, FAI, IFAQ)</t>
  </si>
  <si>
    <r>
      <t xml:space="preserve">Sous-total 2e
</t>
    </r>
    <r>
      <rPr>
        <i/>
        <sz val="11"/>
        <color theme="0"/>
        <rFont val="Verdana"/>
        <family val="2"/>
      </rPr>
      <t xml:space="preserve">Sont ainsi calculées les </t>
    </r>
    <r>
      <rPr>
        <b/>
        <i/>
        <sz val="11"/>
        <color theme="0"/>
        <rFont val="Verdana"/>
        <family val="2"/>
      </rPr>
      <t>recettes liées au forfaits à déduire</t>
    </r>
  </si>
  <si>
    <t>73215/25/411</t>
  </si>
  <si>
    <t>Ticket modérateur forfaitaire</t>
  </si>
  <si>
    <t>Ticket modérateur forfaitaire - HC</t>
  </si>
  <si>
    <t>Ticket modérateur forfaitaire - HI</t>
  </si>
  <si>
    <t>Ticket modérateur forfaitaire - Consult.</t>
  </si>
  <si>
    <t>S.M.U.R. Titre 2</t>
  </si>
  <si>
    <t>Majoration pour non respect du parcours de soins</t>
  </si>
  <si>
    <t>Protection maternelle et infantile</t>
  </si>
  <si>
    <t>Autres</t>
  </si>
  <si>
    <t xml:space="preserve">Subventions et participations </t>
  </si>
  <si>
    <t>FIR (hors ex AC - investissement régional)</t>
  </si>
  <si>
    <t>FMESPP</t>
  </si>
  <si>
    <t>Autres subventions et participations</t>
  </si>
  <si>
    <t>Retenues et versements s/honoraires médicaux</t>
  </si>
  <si>
    <t>Formation professionnelle</t>
  </si>
  <si>
    <t xml:space="preserve">Image par résonance magnétique </t>
  </si>
  <si>
    <t>Médecine légale - Produits versés par l'autorité judiciaire</t>
  </si>
  <si>
    <t xml:space="preserve">Autres remboursement de frais </t>
  </si>
  <si>
    <t>Produits de la gestion des biens des malades protégés</t>
  </si>
  <si>
    <t>Remboursement frais de sinistre</t>
  </si>
  <si>
    <t>Autres produits de gestion courante</t>
  </si>
  <si>
    <t>Produits des immobilisations financières</t>
  </si>
  <si>
    <t>Escomptes obtenus</t>
  </si>
  <si>
    <t>Gains de change</t>
  </si>
  <si>
    <t>Autres produits financiers</t>
  </si>
  <si>
    <t>Produits exceptionnels sur opérations de gestion</t>
  </si>
  <si>
    <t xml:space="preserve">Ré émissions de titres </t>
  </si>
  <si>
    <t>Autres produits (sur exercices antérieurs)</t>
  </si>
  <si>
    <t>Mandats annulés sur exercices antérieurs</t>
  </si>
  <si>
    <t>Produits des cessions d'éléments d'actifs</t>
  </si>
  <si>
    <t>Autres produits exceptionnels</t>
  </si>
  <si>
    <t>Reprises sur amortissements, dépréciations et provisions</t>
  </si>
  <si>
    <t>Variations de stocks</t>
  </si>
  <si>
    <t>Remboursement sur rémunération PNM</t>
  </si>
  <si>
    <t>Remboursement sur rémunération PM</t>
  </si>
  <si>
    <r>
      <t xml:space="preserve">Sous-total 2f
</t>
    </r>
    <r>
      <rPr>
        <i/>
        <sz val="11"/>
        <color theme="0"/>
        <rFont val="Verdana"/>
        <family val="2"/>
      </rPr>
      <t xml:space="preserve">Sont ainsi calculées les </t>
    </r>
    <r>
      <rPr>
        <b/>
        <i/>
        <sz val="11"/>
        <color theme="0"/>
        <rFont val="Verdana"/>
        <family val="2"/>
      </rPr>
      <t>recettes autres à déduire</t>
    </r>
  </si>
  <si>
    <r>
      <t xml:space="preserve">TOTAL de la masse des charges à répartir 
</t>
    </r>
    <r>
      <rPr>
        <b/>
        <i/>
        <sz val="16"/>
        <color theme="0"/>
        <rFont val="Verdana"/>
        <family val="2"/>
      </rPr>
      <t>= TOTAL 1 - TOTAL 2</t>
    </r>
  </si>
  <si>
    <t>Fiche de calcul pour l'approche des tarifs journaliers de prestation</t>
  </si>
  <si>
    <t>Libellé du tarif</t>
  </si>
  <si>
    <t>TOTAL</t>
  </si>
  <si>
    <t xml:space="preserve"> MEDECINE -HOSPITALISATION COMPLETE</t>
  </si>
  <si>
    <t>MEDECINE - HOSPITALISATION INCOMPLETE</t>
  </si>
  <si>
    <t>CHIRURGIE AMBULATOIRE</t>
  </si>
  <si>
    <t>CHIRURGIE -  HOSPITALISATION COMPLETE</t>
  </si>
  <si>
    <t>SPECIALITES COUTEUSES</t>
  </si>
  <si>
    <t>SSR - HOSPITALISATION COMPLETE</t>
  </si>
  <si>
    <t>Code tarifaire correspondant</t>
  </si>
  <si>
    <t>Charges nettes constatées du dernier RTC</t>
  </si>
  <si>
    <t>Dépenses nettes en %</t>
  </si>
  <si>
    <t>Dépenses nettes CRPP N  
par catégorie tarifaire en  €</t>
  </si>
  <si>
    <t>Nombre de journées prévisionnelles N</t>
  </si>
  <si>
    <t>Tarif journalier théorique</t>
  </si>
  <si>
    <t>Tarif en vigueur N-1</t>
  </si>
  <si>
    <t>Ecart tarifs en vigueur N-1/TJT</t>
  </si>
  <si>
    <t>Tarif régional N-1</t>
  </si>
  <si>
    <t>Ecart tarif théorique / Moyenne régionale</t>
  </si>
  <si>
    <t>Proposition de tarif N</t>
  </si>
  <si>
    <t>Ecart tarifs proposés N / tarifs en vigueur N-1</t>
  </si>
  <si>
    <t>% d'évolution proposé</t>
  </si>
  <si>
    <t>Tarif Applicable N</t>
  </si>
  <si>
    <t>Ecart N/N-1 Décision ARS</t>
  </si>
  <si>
    <t>Comptabilité analytique ; pôle : CréA ; CréO ; RTC ; prix de cession interne ; Tarifs journaliers de prestations ; tarifs de prestations ; Flux financiers</t>
  </si>
  <si>
    <r>
      <t xml:space="preserve">Etablir un Prix de Cession Interne et un tarif de prestation à partir du RTC
</t>
    </r>
    <r>
      <rPr>
        <b/>
        <i/>
        <sz val="14"/>
        <color theme="0"/>
        <rFont val="Verdana"/>
        <family val="2"/>
      </rPr>
      <t>Concevoir des prix de cession interne à partir du RTC pour les Créa / Créo
Calculer un tarif de refacturation aux budgets annexes
Approcher un Tarif Journalier de Prestations</t>
    </r>
  </si>
  <si>
    <t>Prix de cession Interne (PCI) - sans flux financiers</t>
  </si>
  <si>
    <t>Tarifs de prestation - avec flux financiers</t>
  </si>
  <si>
    <r>
      <t xml:space="preserve">A partir des données du RTC, propres à l'établissement et issues du référentiel national : 
- </t>
    </r>
    <r>
      <rPr>
        <b/>
        <sz val="9"/>
        <color theme="1"/>
        <rFont val="Verdana"/>
        <family val="2"/>
      </rPr>
      <t>Valoriser les échanges entre pôles d'un point de vue économique</t>
    </r>
    <r>
      <rPr>
        <sz val="9"/>
        <color theme="1"/>
        <rFont val="Verdana"/>
        <family val="2"/>
      </rPr>
      <t xml:space="preserve"> (sont visées dans ce contenu les prestations rendues par les services médico-techniques et logistiques aux services cliniques). 
- </t>
    </r>
    <r>
      <rPr>
        <b/>
        <sz val="9"/>
        <color theme="1"/>
        <rFont val="Verdana"/>
        <family val="2"/>
      </rPr>
      <t>Contribuer à la réflexion sur l'évolution des méthodes de valorisation et de contractualisation entre les pôles</t>
    </r>
    <r>
      <rPr>
        <sz val="9"/>
        <color theme="1"/>
        <rFont val="Verdana"/>
        <family val="2"/>
      </rPr>
      <t>, en lien avec les objectifs de maîtrise et d'optimisation économique</t>
    </r>
  </si>
  <si>
    <t>Prix de cession Interne (PCI)</t>
  </si>
  <si>
    <t>Tarifs de prestation</t>
  </si>
  <si>
    <r>
      <rPr>
        <b/>
        <sz val="9"/>
        <color theme="1"/>
        <rFont val="Verdana"/>
        <family val="2"/>
      </rPr>
      <t xml:space="preserve">Les sources de données </t>
    </r>
    <r>
      <rPr>
        <sz val="9"/>
        <color theme="1"/>
        <rFont val="Verdana"/>
        <family val="2"/>
      </rPr>
      <t>principales pour élaborer des tarifs de prestation sont</t>
    </r>
    <r>
      <rPr>
        <b/>
        <sz val="9"/>
        <color theme="1"/>
        <rFont val="Verdana"/>
        <family val="2"/>
      </rPr>
      <t xml:space="preserve"> :
1) La fiche individuelle </t>
    </r>
    <r>
      <rPr>
        <sz val="9"/>
        <color theme="1"/>
        <rFont val="Verdana"/>
        <family val="2"/>
      </rPr>
      <t>de restitution du RTC
Dans l'objectif de</t>
    </r>
    <r>
      <rPr>
        <b/>
        <sz val="9"/>
        <color theme="1"/>
        <rFont val="Verdana"/>
        <family val="2"/>
      </rPr>
      <t xml:space="preserve"> constituer des tarifs de prestations pour les budgets annexes sur l'exemple d'un repas</t>
    </r>
    <r>
      <rPr>
        <sz val="9"/>
        <color theme="1"/>
        <rFont val="Verdana"/>
        <family val="2"/>
      </rPr>
      <t xml:space="preserve">, la </t>
    </r>
    <r>
      <rPr>
        <b/>
        <sz val="9"/>
        <color theme="1"/>
        <rFont val="Verdana"/>
        <family val="2"/>
      </rPr>
      <t>fiche individuelle détaillée</t>
    </r>
    <r>
      <rPr>
        <sz val="9"/>
        <color theme="1"/>
        <rFont val="Verdana"/>
        <family val="2"/>
      </rPr>
      <t xml:space="preserve"> issue du retraitement comptable nommée </t>
    </r>
    <r>
      <rPr>
        <b/>
        <sz val="9"/>
        <color theme="1"/>
        <rFont val="Verdana"/>
        <family val="2"/>
      </rPr>
      <t xml:space="preserve">"vision par SA" </t>
    </r>
    <r>
      <rPr>
        <sz val="9"/>
        <color theme="1"/>
        <rFont val="Verdana"/>
        <family val="2"/>
      </rPr>
      <t>est le recueil utilisé. Elle est téléchargeable à partir de la plateforme e-RTC.
Un exemple est fournit en onglet "</t>
    </r>
    <r>
      <rPr>
        <i/>
        <sz val="9"/>
        <color theme="1"/>
        <rFont val="Verdana"/>
        <family val="2"/>
      </rPr>
      <t>Tarif repas - BA</t>
    </r>
    <r>
      <rPr>
        <sz val="9"/>
        <color theme="1"/>
        <rFont val="Verdana"/>
        <family val="2"/>
      </rPr>
      <t xml:space="preserve">" à partir de la </t>
    </r>
    <r>
      <rPr>
        <b/>
        <sz val="9"/>
        <color theme="1"/>
        <rFont val="Verdana"/>
        <family val="2"/>
      </rPr>
      <t>"fiche N°48 restauration"</t>
    </r>
    <r>
      <rPr>
        <sz val="9"/>
        <color theme="1"/>
        <rFont val="Verdana"/>
        <family val="2"/>
      </rPr>
      <t xml:space="preserve"> du paragraphe "SA Auxiliaire de Logistique et Gestion Générale".
</t>
    </r>
    <r>
      <rPr>
        <b/>
        <sz val="9"/>
        <color theme="1"/>
        <rFont val="Verdana"/>
        <family val="2"/>
      </rPr>
      <t>2) EPRD et VALID-RTC</t>
    </r>
    <r>
      <rPr>
        <sz val="9"/>
        <color theme="1"/>
        <rFont val="Verdana"/>
        <family val="2"/>
      </rPr>
      <t xml:space="preserve">
Dans l'objectif de </t>
    </r>
    <r>
      <rPr>
        <b/>
        <sz val="9"/>
        <color theme="1"/>
        <rFont val="Verdana"/>
        <family val="2"/>
      </rPr>
      <t>construire des Tarifs journaliers de prestations</t>
    </r>
    <r>
      <rPr>
        <sz val="9"/>
        <color theme="1"/>
        <rFont val="Verdana"/>
        <family val="2"/>
      </rPr>
      <t xml:space="preserve"> à partir du retraitement comptable, les données nécessaires pour </t>
    </r>
    <r>
      <rPr>
        <b/>
        <sz val="9"/>
        <color theme="1"/>
        <rFont val="Verdana"/>
        <family val="2"/>
      </rPr>
      <t>renseigner la maquette</t>
    </r>
    <r>
      <rPr>
        <sz val="9"/>
        <color theme="1"/>
        <rFont val="Verdana"/>
        <family val="2"/>
      </rPr>
      <t xml:space="preserve"> jointe sont :
- Le Compte de Résultat Principal Prévisonnel de l'EPRD à présenter à l'ARS
</t>
    </r>
    <r>
      <rPr>
        <sz val="9"/>
        <rFont val="Verdana"/>
        <family val="2"/>
      </rPr>
      <t>- Les données issues du fichier contenant les tableaux VALID-RTC de contrôle et de restitution pour chaque établissement, téléchargeables à partir de la plateforme e-RTC. Il s'agit précisément de :</t>
    </r>
    <r>
      <rPr>
        <sz val="9"/>
        <color rgb="FFFF0000"/>
        <rFont val="Verdana"/>
        <family val="2"/>
      </rPr>
      <t xml:space="preserve">
    </t>
    </r>
    <r>
      <rPr>
        <sz val="9"/>
        <rFont val="Verdana"/>
        <family val="2"/>
      </rPr>
      <t>-</t>
    </r>
    <r>
      <rPr>
        <sz val="9"/>
        <color rgb="FFFF0000"/>
        <rFont val="Verdana"/>
        <family val="2"/>
      </rPr>
      <t xml:space="preserve"> </t>
    </r>
    <r>
      <rPr>
        <sz val="9"/>
        <rFont val="Verdana"/>
        <family val="2"/>
      </rPr>
      <t>l'onglet "</t>
    </r>
    <r>
      <rPr>
        <b/>
        <i/>
        <sz val="9"/>
        <rFont val="Verdana"/>
        <family val="2"/>
      </rPr>
      <t>1-2 Validations prioritaires</t>
    </r>
    <r>
      <rPr>
        <sz val="9"/>
        <rFont val="Verdana"/>
        <family val="2"/>
      </rPr>
      <t>" appartenant à la partie contrôle.
    - l'onglet "</t>
    </r>
    <r>
      <rPr>
        <b/>
        <i/>
        <sz val="9"/>
        <rFont val="Verdana"/>
        <family val="2"/>
      </rPr>
      <t>CNmaj Cli</t>
    </r>
    <r>
      <rPr>
        <sz val="9"/>
        <rFont val="Verdana"/>
        <family val="2"/>
      </rPr>
      <t xml:space="preserve">" appartenant à la partie restitution.
La plateforme e-RTC est accessible avec le lien ci-dessous :
https://connect-pasrel.atih.sante.fr/cas/login?service=https%3A%2F%2Fertc.atih.sante.fr%2F
ou par le moteur de recherche habituel en mettant : "e-RTC ATIH".
</t>
    </r>
  </si>
  <si>
    <r>
      <rPr>
        <b/>
        <i/>
        <sz val="9"/>
        <color theme="1"/>
        <rFont val="Verdana"/>
        <family val="2"/>
      </rPr>
      <t xml:space="preserve">Préalable : rappel sur le concept de Prix de Cession Interne
</t>
    </r>
    <r>
      <rPr>
        <sz val="9"/>
        <color theme="1"/>
        <rFont val="Verdana"/>
        <family val="2"/>
      </rPr>
      <t xml:space="preserve">Les pôles, médicaux ou non, ont des relations et des échanges entre eux (par exemple, les patients d’un pôle de chirurgie « consomment » des repas fabriqués par la restauration ou des actes produits par le bloc opératoire). 
La méthode CRéA invite à s’interroger sur l’opportunité de valoriser les échanges entre les pôles. 
Le recours à des « prix de cession interne » (PCI) est une des voies possibles. Il correspond à la valeur à laquelle un bien ou un service est cédé (« facturé ») entre deux entités d’une même organisation. 
Parmi les choix possibles pour la valorisation d’un « PCI » à l’hôpital, on peut distinguer :
- Le coût moyen complet par unité d’œuvre consommée
- Le coût marginal
- Le coût standard (ou budgété)
- Le coût direct
- Le coût fondé sur le prix du marché
La clarification dans le choix de la valorisation des échanges entre pôles est recommandée, notamment à partir des résultats du retraitement comptable puisque ce dernier existe, fait l'objet d'une méthodologie commune et nationale et suit un processus de contrôles et de validation.
Ces déclinaisons sont clarifiées au paragraphe "Etapes".
</t>
    </r>
    <r>
      <rPr>
        <b/>
        <i/>
        <sz val="9"/>
        <color theme="1"/>
        <rFont val="Verdana"/>
        <family val="2"/>
      </rPr>
      <t>Sources : recueil des données pour les CréA des pôles</t>
    </r>
    <r>
      <rPr>
        <sz val="9"/>
        <color theme="1"/>
        <rFont val="Verdana"/>
        <family val="2"/>
      </rPr>
      <t xml:space="preserve">
</t>
    </r>
    <r>
      <rPr>
        <b/>
        <sz val="9"/>
        <color theme="1"/>
        <rFont val="Verdana"/>
        <family val="2"/>
      </rPr>
      <t>Les sources de données</t>
    </r>
    <r>
      <rPr>
        <sz val="9"/>
        <color theme="1"/>
        <rFont val="Verdana"/>
        <family val="2"/>
      </rPr>
      <t xml:space="preserve"> principales pour élaborer des prix de cession interne sont :
1) Les tableaux de restitution</t>
    </r>
    <r>
      <rPr>
        <b/>
        <sz val="9"/>
        <color theme="1"/>
        <rFont val="Verdana"/>
        <family val="2"/>
      </rPr>
      <t xml:space="preserve"> VALID RTC</t>
    </r>
    <r>
      <rPr>
        <sz val="9"/>
        <color theme="1"/>
        <rFont val="Verdana"/>
        <family val="2"/>
      </rPr>
      <t>,</t>
    </r>
    <r>
      <rPr>
        <b/>
        <sz val="9"/>
        <color theme="1"/>
        <rFont val="Verdana"/>
        <family val="2"/>
      </rPr>
      <t xml:space="preserve"> </t>
    </r>
    <r>
      <rPr>
        <sz val="9"/>
        <color theme="1"/>
        <rFont val="Verdana"/>
        <family val="2"/>
      </rPr>
      <t xml:space="preserve">téléchargeables à partir de la plateforme e-RTC
2) La </t>
    </r>
    <r>
      <rPr>
        <b/>
        <sz val="9"/>
        <color theme="1"/>
        <rFont val="Verdana"/>
        <family val="2"/>
      </rPr>
      <t>fiche individuelle</t>
    </r>
    <r>
      <rPr>
        <sz val="9"/>
        <color theme="1"/>
        <rFont val="Verdana"/>
        <family val="2"/>
      </rPr>
      <t xml:space="preserve"> de restitution du RTC, téléchargeable à partir de la plateforme e-RTC
3) Le </t>
    </r>
    <r>
      <rPr>
        <b/>
        <sz val="9"/>
        <color theme="1"/>
        <rFont val="Verdana"/>
        <family val="2"/>
      </rPr>
      <t>référentiel</t>
    </r>
    <r>
      <rPr>
        <sz val="9"/>
        <color theme="1"/>
        <rFont val="Verdana"/>
        <family val="2"/>
      </rPr>
      <t xml:space="preserve"> du coût des UO du RTC disponible via </t>
    </r>
    <r>
      <rPr>
        <b/>
        <sz val="9"/>
        <color theme="1"/>
        <rFont val="Verdana"/>
        <family val="2"/>
      </rPr>
      <t>Scansanté</t>
    </r>
    <r>
      <rPr>
        <sz val="9"/>
        <color theme="1"/>
        <rFont val="Verdana"/>
        <family val="2"/>
      </rPr>
      <t xml:space="preserve">
La source de données utilisée dépendra de l'objectif de précision par rapport à la référence que souhaite retenir l'établissement pour la détermination de ses prix de cession interne et de la temporalité de fixation du tarif.
Ainsi pour une souplesse d'utilisation dans le temps, Scansanté semble être plus adapté.
</t>
    </r>
  </si>
  <si>
    <t>Prix de cession interne retenu dans l'exemple</t>
  </si>
  <si>
    <t>Un enrichissement de la méthodologie des CréA, favorisant le côté "managérial" et transactionnel des pôles les uns envers les autres.</t>
  </si>
  <si>
    <r>
      <t xml:space="preserve">Outil de comptabilité analytique plébisicité par les établissements hospitaliers, les Comptes de Résultat Analytiques (CréA) constituent, avec le Retraitement Comptable (RTC), les </t>
    </r>
    <r>
      <rPr>
        <b/>
        <sz val="9"/>
        <color theme="1"/>
        <rFont val="Verdana"/>
        <family val="2"/>
      </rPr>
      <t>piliers méthodologiques</t>
    </r>
    <r>
      <rPr>
        <sz val="9"/>
        <color theme="1"/>
        <rFont val="Verdana"/>
        <family val="2"/>
      </rPr>
      <t xml:space="preserve"> indispensables à la compréhension des coûts et au dialogue de gestion interne.
La mise en correspondance des deux méthodes est posée comme un principe, à la fois pour contribuer à la cohérence des calculs d'une méthode à l'autre, mais aussi </t>
    </r>
    <r>
      <rPr>
        <b/>
        <sz val="9"/>
        <color theme="1"/>
        <rFont val="Verdana"/>
        <family val="2"/>
      </rPr>
      <t>créer des synergies</t>
    </r>
    <r>
      <rPr>
        <sz val="9"/>
        <color theme="1"/>
        <rFont val="Verdana"/>
        <family val="2"/>
      </rPr>
      <t xml:space="preserve">, faciliter les calculs et permettre une production plus rapide des résultats (dès la remise du RTC sur la plateforme e-RTC idéalement).
Par ailleurs, initiés dans le milieu des années 2000, les établissements et les pôles affichent désormais un niveau de </t>
    </r>
    <r>
      <rPr>
        <b/>
        <sz val="9"/>
        <color theme="1"/>
        <rFont val="Verdana"/>
        <family val="2"/>
      </rPr>
      <t>maturité</t>
    </r>
    <r>
      <rPr>
        <sz val="9"/>
        <color theme="1"/>
        <rFont val="Verdana"/>
        <family val="2"/>
      </rPr>
      <t xml:space="preserve"> et d'utilisation important des CréA, qui ouvre la voie à des demandes d'ajustement et d'évolution, tant en termes d'approches que de calculs. La notion de </t>
    </r>
    <r>
      <rPr>
        <b/>
        <sz val="9"/>
        <color theme="1"/>
        <rFont val="Verdana"/>
        <family val="2"/>
      </rPr>
      <t xml:space="preserve">"transaction" entre les pôles, et de la valorisation économique de ces flux </t>
    </r>
    <r>
      <rPr>
        <sz val="9"/>
        <color theme="1"/>
        <rFont val="Verdana"/>
        <family val="2"/>
      </rPr>
      <t>y compris en interne, invite à recourir à de nouveaux concepts, en particulier celui de "Prix de Cession Interne" (PCI).
C'est l'objet du présent contenu de permettre aux établissements d'</t>
    </r>
    <r>
      <rPr>
        <b/>
        <sz val="9"/>
        <color theme="1"/>
        <rFont val="Verdana"/>
        <family val="2"/>
      </rPr>
      <t>engager une réflexion sur la détermination d'un prix de cession interne basé sur le RTC et le référentiel national</t>
    </r>
    <r>
      <rPr>
        <sz val="9"/>
        <color theme="1"/>
        <rFont val="Verdana"/>
        <family val="2"/>
      </rPr>
      <t xml:space="preserve"> en la matière.
</t>
    </r>
  </si>
  <si>
    <r>
      <t xml:space="preserve">Les activités d'un établissement hospitalier (en particulier la prise en charge de patients lors de leur hospitalisation) ainsi que ses liens avec d'autres entités juridiques (publiques ou privées) donnent lieu à des échanges de prestations. Par exemple, ses prestations peuvent concerner la production de repas pour d'autres structures ou la fourniture de services complets lors de l'hospitalisation des patients. C'est pourquoi, chaque établissement doit mettre en place des </t>
    </r>
    <r>
      <rPr>
        <b/>
        <sz val="9"/>
        <color theme="1"/>
        <rFont val="Verdana"/>
        <family val="2"/>
      </rPr>
      <t>tarifs de prestations qui donnent lieu à des flux financiers</t>
    </r>
    <r>
      <rPr>
        <sz val="9"/>
        <color theme="1"/>
        <rFont val="Verdana"/>
        <family val="2"/>
      </rPr>
      <t xml:space="preserve">.
L'existence du dispositif du retraitement comptable présente un atout majeur pour aboutir à des tarifs et contribuer à leur fixation (le plus souvent annuelle). A partir du RTC, cette fiche propose d'aborder deux types de tarifs de prestations : 
 - les </t>
    </r>
    <r>
      <rPr>
        <b/>
        <sz val="9"/>
        <color theme="1"/>
        <rFont val="Verdana"/>
        <family val="2"/>
      </rPr>
      <t>tarifs de prestations de manière générale</t>
    </r>
    <r>
      <rPr>
        <sz val="9"/>
        <color theme="1"/>
        <rFont val="Verdana"/>
        <family val="2"/>
      </rPr>
      <t xml:space="preserve"> (</t>
    </r>
    <r>
      <rPr>
        <i/>
        <sz val="9"/>
        <color theme="1"/>
        <rFont val="Verdana"/>
        <family val="2"/>
      </rPr>
      <t>exemple : cas des tarifs du repas pour les budgets annexes</t>
    </r>
    <r>
      <rPr>
        <sz val="9"/>
        <color theme="1"/>
        <rFont val="Verdana"/>
        <family val="2"/>
      </rPr>
      <t>)
 - les tarifs journaliers de prestations.</t>
    </r>
  </si>
  <si>
    <r>
      <t xml:space="preserve">La présente fiche a pour but :
1) D'aider à </t>
    </r>
    <r>
      <rPr>
        <b/>
        <sz val="9"/>
        <color theme="1"/>
        <rFont val="Verdana"/>
        <family val="2"/>
      </rPr>
      <t>définir</t>
    </r>
    <r>
      <rPr>
        <sz val="9"/>
        <color theme="1"/>
        <rFont val="Verdana"/>
        <family val="2"/>
      </rPr>
      <t xml:space="preserve"> et repérer le </t>
    </r>
    <r>
      <rPr>
        <b/>
        <sz val="9"/>
        <color theme="1"/>
        <rFont val="Verdana"/>
        <family val="2"/>
      </rPr>
      <t>périmètre</t>
    </r>
    <r>
      <rPr>
        <sz val="9"/>
        <color theme="1"/>
        <rFont val="Verdana"/>
        <family val="2"/>
      </rPr>
      <t xml:space="preserve"> des activités nécessitant la fixation d'un tarif, en termes de processus de production de ces prestations
2) D'expliciter un </t>
    </r>
    <r>
      <rPr>
        <b/>
        <sz val="9"/>
        <color theme="1"/>
        <rFont val="Verdana"/>
        <family val="2"/>
      </rPr>
      <t>cadrage</t>
    </r>
    <r>
      <rPr>
        <sz val="9"/>
        <color theme="1"/>
        <rFont val="Verdana"/>
        <family val="2"/>
      </rPr>
      <t xml:space="preserve"> méthodologique et</t>
    </r>
    <r>
      <rPr>
        <b/>
        <sz val="9"/>
        <color theme="1"/>
        <rFont val="Verdana"/>
        <family val="2"/>
      </rPr>
      <t xml:space="preserve"> </t>
    </r>
    <r>
      <rPr>
        <sz val="9"/>
        <color theme="1"/>
        <rFont val="Verdana"/>
        <family val="2"/>
      </rPr>
      <t>des</t>
    </r>
    <r>
      <rPr>
        <b/>
        <sz val="9"/>
        <color theme="1"/>
        <rFont val="Verdana"/>
        <family val="2"/>
      </rPr>
      <t xml:space="preserve"> mises en garde</t>
    </r>
    <r>
      <rPr>
        <sz val="9"/>
        <color theme="1"/>
        <rFont val="Verdana"/>
        <family val="2"/>
      </rPr>
      <t xml:space="preserve"> économiques par :
 - des conseils et </t>
    </r>
    <r>
      <rPr>
        <b/>
        <sz val="9"/>
        <color theme="1"/>
        <rFont val="Verdana"/>
        <family val="2"/>
      </rPr>
      <t>préconisations</t>
    </r>
    <r>
      <rPr>
        <sz val="9"/>
        <color theme="1"/>
        <rFont val="Verdana"/>
        <family val="2"/>
      </rPr>
      <t xml:space="preserve"> pour la constitution d'un tarif de repas </t>
    </r>
    <r>
      <rPr>
        <b/>
        <sz val="9"/>
        <color theme="1"/>
        <rFont val="Verdana"/>
        <family val="2"/>
      </rPr>
      <t>pour les budgets annexes</t>
    </r>
    <r>
      <rPr>
        <sz val="9"/>
        <color theme="1"/>
        <rFont val="Verdana"/>
        <family val="2"/>
      </rPr>
      <t xml:space="preserve">
 - la mise à disposition d'une </t>
    </r>
    <r>
      <rPr>
        <b/>
        <sz val="9"/>
        <color theme="1"/>
        <rFont val="Verdana"/>
        <family val="2"/>
      </rPr>
      <t>maquette ré-utilisable</t>
    </r>
    <r>
      <rPr>
        <sz val="9"/>
        <color theme="1"/>
        <rFont val="Verdana"/>
        <family val="2"/>
      </rPr>
      <t xml:space="preserve"> pour le cas particulier du calcul du </t>
    </r>
    <r>
      <rPr>
        <b/>
        <sz val="9"/>
        <color theme="1"/>
        <rFont val="Verdana"/>
        <family val="2"/>
      </rPr>
      <t>Tarif Journalier de Prestation (TJP)</t>
    </r>
    <r>
      <rPr>
        <sz val="9"/>
        <color theme="1"/>
        <rFont val="Verdana"/>
        <family val="2"/>
      </rPr>
      <t xml:space="preserve"> conçue comme une aide technique issue des données du RTC. 
- un rappel sur le cadre réglementaire du calcul des TJP est disponible en préambule de l'onglet "</t>
    </r>
    <r>
      <rPr>
        <i/>
        <sz val="9"/>
        <color theme="1"/>
        <rFont val="Verdana"/>
        <family val="2"/>
      </rPr>
      <t>CRPP-version simplifiée</t>
    </r>
    <r>
      <rPr>
        <sz val="9"/>
        <color theme="1"/>
        <rFont val="Verdana"/>
        <family val="2"/>
      </rPr>
      <t>"</t>
    </r>
  </si>
  <si>
    <r>
      <t xml:space="preserve">Le prix de cession interne (PCI) est donc le prix convenu pour régir les transactions entre un pôle "producteur" et un pôle "consommateur". 
</t>
    </r>
    <r>
      <rPr>
        <b/>
        <sz val="9"/>
        <rFont val="Verdana"/>
        <family val="2"/>
      </rPr>
      <t>1ère étape : tester, puis choisir une méthode de valorisation</t>
    </r>
    <r>
      <rPr>
        <sz val="9"/>
        <rFont val="Verdana"/>
        <family val="2"/>
      </rPr>
      <t xml:space="preserve">
Le principe repose sur la manière de valoriser les recettes propres à l’activité interne et plus exactement la "vente" de prestations par les pôles médico-techniques et logistico-administratifs aux pôles cliniques.
Dans ces conditions, les PCI peuvent être déterminés selon plusieurs méthodes.
Le choix de la méthode constitue en lui-même une décision de pilotage dans la mesure où il influe à la fois sur le résultat du producteur et du consommateur.
En effet, fixer un tarif interne des prestations constitue un acte de gestion qui résulte, idéalement, d’un choix stratégique.
Avant tout, il n’existe pas de réponse unique, incontestable pour déterminer la bonne « valeur d’échange » de cette prestation entre pôles.
De manière non exhaustive et sans définir, ni rappeler les avantages et inconvénients des différentes méthodes identifiées, la détermination d'un prix de cession interne peut s'établir selon les méthodes suivantes :
- La valorisation au coût constaté (ou le coût de production interne ; méthode "classique" des CREA)
- La valorisation par référence à un coût standard
- La valorisation par décomposition tarifaire
- La valorisation par référence à un tarif externe
- La valorisation sur la base d’un coût négocié contractualisé, c'est-à-dire une cible déterminée et négociée en référence aux coûts calculés dans les méthodes précédentes
</t>
    </r>
    <r>
      <rPr>
        <b/>
        <sz val="9"/>
        <rFont val="Verdana"/>
        <family val="2"/>
      </rPr>
      <t xml:space="preserve">2ème étape : calculer les PCI à partir du RTC
</t>
    </r>
    <r>
      <rPr>
        <sz val="9"/>
        <rFont val="Verdana"/>
        <family val="2"/>
      </rPr>
      <t xml:space="preserve">
L'utilisation du RTC permet à l'établissement de déterminer un PCI selon trois approches :
- la référence à un coût standard
Le choix dans cette optique s'orientera sur le recours au standard de coût : moyenne référentiel, médiane référentiel, 1er quartile référentiel, etc., en fonction de la catégorie d'établissements ou non, d'un panel d'établissements déterminés (GHT par exemple ou non)
- un coût négocié sur la base d'une comparaison avec des coûts standards proposés par le RTC
- un coût basé sur un coût constaté, éventuellement actualisé, augmenté d'un pourcentage de marge à convenir. Dans ce cas, le principe est qu'il est posé qu'un pôle de type "producteur" peut "facturer" à un pôle "consommateur" à un montant supérieur que son coût de production. 
L'application d'une marge négative sur le coût constaté peut être envisagée dans la perspective d'inciter le service prestataire à réaliser des gains de productivité.
</t>
    </r>
    <r>
      <rPr>
        <b/>
        <sz val="9"/>
        <rFont val="Verdana"/>
        <family val="2"/>
      </rPr>
      <t>3ème étape : construire et présenter les PCI par type d'UO</t>
    </r>
    <r>
      <rPr>
        <sz val="9"/>
        <rFont val="Verdana"/>
        <family val="2"/>
      </rPr>
      <t xml:space="preserve">
</t>
    </r>
    <r>
      <rPr>
        <b/>
        <sz val="9"/>
        <rFont val="Verdana"/>
        <family val="2"/>
      </rPr>
      <t>4ème étape : construire les CréA</t>
    </r>
    <r>
      <rPr>
        <sz val="9"/>
        <rFont val="Verdana"/>
        <family val="2"/>
      </rPr>
      <t xml:space="preserve">
Les PCI interviennent au niveau de la répartition des charges indirectes des unités d'œuvre faisant l'objet d'une valorisation par ce biais.
Les valorisations sont toutes fondées sur le nombre d'UO consommées / produites multiplié par le tarif "PCI" convenu.
Les calculs ont des impacts à deux niveaux : 
- dans les CréA des pôles "producteurs", les PCI multipliés par les volumes d'UO constituent des recettes pour ces pôles. Il est recommandé de procéder à des contrôles quant à ces volumes : les UO "vendues" peuvent être inférieures aux UO "produites" (cas des stocks, UO de tests, non consommées, pour les activités annexes, etc.) ; le PCI fixé devrait tenir compte de ces écarts.
- dans les CréA des pôles "consommateurs", les PCI multipliés par les volumes d'UO constituent le montant des charges indirectes du champ de ces UO.</t>
    </r>
  </si>
  <si>
    <r>
      <rPr>
        <b/>
        <sz val="9"/>
        <color theme="1"/>
        <rFont val="Verdana"/>
        <family val="2"/>
      </rPr>
      <t>1</t>
    </r>
    <r>
      <rPr>
        <b/>
        <vertAlign val="superscript"/>
        <sz val="9"/>
        <color theme="1"/>
        <rFont val="Verdana"/>
        <family val="2"/>
      </rPr>
      <t>ère</t>
    </r>
    <r>
      <rPr>
        <b/>
        <sz val="9"/>
        <color theme="1"/>
        <rFont val="Verdana"/>
        <family val="2"/>
      </rPr>
      <t xml:space="preserve"> étape : renseigner l'onglet CRPP simplifié</t>
    </r>
    <r>
      <rPr>
        <sz val="9"/>
        <color theme="1"/>
        <rFont val="Verdana"/>
        <family val="2"/>
      </rPr>
      <t xml:space="preserve">
A partir de votre CRPP de l'EPRD N, renseigner les montants des comptes correspondants en colonne D.
Pour information, un rappel est fourni dans cet onglet en matière de périmètre pour le calcul des TJP. 
Le "TOTAL de la masse des charges à répartir = TOTAL 1 - TOTAL 2" est repris dans l'onglet "TJP" en cellule C16. Il permettra de répartir les charges de l'EPRD N en fonctions des activités de l'établissement.
</t>
    </r>
    <r>
      <rPr>
        <b/>
        <sz val="9"/>
        <color theme="1"/>
        <rFont val="Verdana"/>
        <family val="2"/>
      </rPr>
      <t xml:space="preserve">
2</t>
    </r>
    <r>
      <rPr>
        <b/>
        <vertAlign val="superscript"/>
        <sz val="9"/>
        <color theme="1"/>
        <rFont val="Verdana"/>
        <family val="2"/>
      </rPr>
      <t>ème</t>
    </r>
    <r>
      <rPr>
        <b/>
        <sz val="9"/>
        <color theme="1"/>
        <rFont val="Verdana"/>
        <family val="2"/>
      </rPr>
      <t xml:space="preserve"> étape : lister les différents TJP de l'établissement</t>
    </r>
    <r>
      <rPr>
        <sz val="9"/>
        <color theme="1"/>
        <rFont val="Verdana"/>
        <family val="2"/>
      </rPr>
      <t xml:space="preserve">
Dans l'onglet "TJP", et à partir des TJP applicables en N-1, lister les libellés de l'ensemble des tarifs de l'établissement (ligne 10) et les codes tarifaires (ligne 11)
</t>
    </r>
    <r>
      <rPr>
        <b/>
        <sz val="9"/>
        <color theme="1"/>
        <rFont val="Verdana"/>
        <family val="2"/>
      </rPr>
      <t>3</t>
    </r>
    <r>
      <rPr>
        <b/>
        <vertAlign val="superscript"/>
        <sz val="9"/>
        <color theme="1"/>
        <rFont val="Verdana"/>
        <family val="2"/>
      </rPr>
      <t>ème</t>
    </r>
    <r>
      <rPr>
        <b/>
        <sz val="9"/>
        <color theme="1"/>
        <rFont val="Verdana"/>
        <family val="2"/>
      </rPr>
      <t xml:space="preserve"> étape : identifier les activités tarifantes dans RTC.</t>
    </r>
    <r>
      <rPr>
        <sz val="9"/>
        <color theme="1"/>
        <rFont val="Verdana"/>
        <family val="2"/>
      </rPr>
      <t xml:space="preserve">
Dans Valid-RTC, identifier les SA ou la somme de SA représentant le périmètre du tarif. Exemple, pour le tarif de SSR hospitalisation complète repérer l'ensemble des Sections d'Analyse Cliniques SSR toutes affections confondues pour de l'hospitalisation complète. L'onglet 1.2 Validation prioritaire aide à réaliser cette étape.
</t>
    </r>
    <r>
      <rPr>
        <b/>
        <sz val="9"/>
        <color theme="1"/>
        <rFont val="Verdana"/>
        <family val="2"/>
      </rPr>
      <t>4</t>
    </r>
    <r>
      <rPr>
        <b/>
        <vertAlign val="superscript"/>
        <sz val="9"/>
        <color theme="1"/>
        <rFont val="Verdana"/>
        <family val="2"/>
      </rPr>
      <t>ème</t>
    </r>
    <r>
      <rPr>
        <b/>
        <sz val="9"/>
        <color theme="1"/>
        <rFont val="Verdana"/>
        <family val="2"/>
      </rPr>
      <t xml:space="preserve"> étape : sélectionner les charges par activité tarifante dans le RTC.</t>
    </r>
    <r>
      <rPr>
        <sz val="9"/>
        <color theme="1"/>
        <rFont val="Verdana"/>
        <family val="2"/>
      </rPr>
      <t xml:space="preserve">
Les SA par activité tarifantes sont identifiées grâce aux étapes précédentes.
A partir des onglets CNmaj Cli. et CNmaj Act. Spé. de Valid-RTC, faire le cumul des "Total des charges nettes majorées avec l'option déversement des charges de LM via des clés de répartition" et des activités tarifantes et reporter ces montants dans l'onglet "TJP" en ligne 13.
</t>
    </r>
    <r>
      <rPr>
        <b/>
        <sz val="9"/>
        <color theme="1"/>
        <rFont val="Verdana"/>
        <family val="2"/>
      </rPr>
      <t>5</t>
    </r>
    <r>
      <rPr>
        <b/>
        <vertAlign val="superscript"/>
        <sz val="9"/>
        <color theme="1"/>
        <rFont val="Verdana"/>
        <family val="2"/>
      </rPr>
      <t xml:space="preserve">ème </t>
    </r>
    <r>
      <rPr>
        <b/>
        <sz val="9"/>
        <color theme="1"/>
        <rFont val="Verdana"/>
        <family val="2"/>
      </rPr>
      <t xml:space="preserve">étape : Les journées prévisionnelles de l'EPRD
</t>
    </r>
    <r>
      <rPr>
        <sz val="9"/>
        <color theme="1"/>
        <rFont val="Verdana"/>
        <family val="2"/>
      </rPr>
      <t xml:space="preserve">Inscrire les journées prévisionnelles de l'activité tarifante en ligne 18 de l'onglet TJP
</t>
    </r>
    <r>
      <rPr>
        <b/>
        <sz val="9"/>
        <color theme="9" tint="-0.24994659260841701"/>
        <rFont val="Verdana"/>
        <family val="2"/>
      </rPr>
      <t xml:space="preserve">Le tarif théorique figure en ligne 19.
</t>
    </r>
    <r>
      <rPr>
        <sz val="9"/>
        <color theme="1"/>
        <rFont val="Verdana"/>
        <family val="2"/>
      </rPr>
      <t xml:space="preserve">
</t>
    </r>
    <r>
      <rPr>
        <b/>
        <sz val="9"/>
        <color theme="1"/>
        <rFont val="Verdana"/>
        <family val="2"/>
      </rPr>
      <t>6</t>
    </r>
    <r>
      <rPr>
        <b/>
        <vertAlign val="superscript"/>
        <sz val="9"/>
        <color theme="1"/>
        <rFont val="Verdana"/>
        <family val="2"/>
      </rPr>
      <t>ème</t>
    </r>
    <r>
      <rPr>
        <b/>
        <sz val="9"/>
        <color theme="1"/>
        <rFont val="Verdana"/>
        <family val="2"/>
      </rPr>
      <t xml:space="preserve"> étape : évaluer le TJP à proposer</t>
    </r>
    <r>
      <rPr>
        <sz val="9"/>
        <color theme="1"/>
        <rFont val="Verdana"/>
        <family val="2"/>
      </rPr>
      <t xml:space="preserve">
Renseigner dans l'onglet TJP :
 - le tarif appliquable N-1 
 - le tarif régional N 
si le tarif théorique de l'établissement est supérieur au régional, une proposition à la baisse est conseillée.
si le tarif théorique de l'établissement est inférieur au régional, une proposition à la hausse peut-être envisagée.</t>
    </r>
  </si>
  <si>
    <r>
      <rPr>
        <b/>
        <sz val="9"/>
        <color theme="1"/>
        <rFont val="Verdana"/>
        <family val="2"/>
      </rPr>
      <t>Quel que soit le prix de cession interne utilisé</t>
    </r>
    <r>
      <rPr>
        <sz val="9"/>
        <color theme="1"/>
        <rFont val="Verdana"/>
        <family val="2"/>
      </rPr>
      <t xml:space="preserve">, la valorisation qui en résulte n'engendre </t>
    </r>
    <r>
      <rPr>
        <b/>
        <sz val="9"/>
        <color theme="1"/>
        <rFont val="Verdana"/>
        <family val="2"/>
      </rPr>
      <t xml:space="preserve">aucun flux financier </t>
    </r>
    <r>
      <rPr>
        <sz val="9"/>
        <color theme="1"/>
        <rFont val="Verdana"/>
        <family val="2"/>
      </rPr>
      <t xml:space="preserve">(pas de décaissement, pas d'encaissement).
Il s'agit essentiellement de mesurer la production, voire la performance, des pôles médico-techniques et logistique au regard d'objectifs fixés en fonction d'une stratégie de gestion.
Cette performance peut également s'étudier au regard du positionnement en termes de coût et de volume de production par rapport à la référence.
En tout état de cause, le choix de la méthode, et notamment l’utilisation de méthodes faisant référence à des standards de coût, </t>
    </r>
    <r>
      <rPr>
        <b/>
        <sz val="9"/>
        <color theme="1"/>
        <rFont val="Verdana"/>
        <family val="2"/>
      </rPr>
      <t>nécessite une bonne connaissance technique des bases de comparaisons ("benchmark")</t>
    </r>
    <r>
      <rPr>
        <sz val="9"/>
        <color theme="1"/>
        <rFont val="Verdana"/>
        <family val="2"/>
      </rPr>
      <t xml:space="preserve">, ainsi que </t>
    </r>
    <r>
      <rPr>
        <b/>
        <sz val="9"/>
        <color theme="1"/>
        <rFont val="Verdana"/>
        <family val="2"/>
      </rPr>
      <t>l’existence préalable d’un dialogue de gestion et de confiance entre les services</t>
    </r>
    <r>
      <rPr>
        <sz val="9"/>
        <color theme="1"/>
        <rFont val="Verdana"/>
        <family val="2"/>
      </rPr>
      <t xml:space="preserve">. L'institutionnalisation de la démarche et l'appui par les instances de direction (Directoire et présidence de la Commission Médicale d'Etablissement) sont fortement recommandés.
Le </t>
    </r>
    <r>
      <rPr>
        <b/>
        <sz val="9"/>
        <color theme="1"/>
        <rFont val="Verdana"/>
        <family val="2"/>
      </rPr>
      <t>choix de la méthode</t>
    </r>
    <r>
      <rPr>
        <sz val="9"/>
        <color theme="1"/>
        <rFont val="Verdana"/>
        <family val="2"/>
      </rPr>
      <t xml:space="preserve"> doit se faire en </t>
    </r>
    <r>
      <rPr>
        <b/>
        <sz val="9"/>
        <color theme="1"/>
        <rFont val="Verdana"/>
        <family val="2"/>
      </rPr>
      <t>adéquation avec le périmètre de coût des comptes de résultat des services producteurs</t>
    </r>
    <r>
      <rPr>
        <sz val="9"/>
        <color theme="1"/>
        <rFont val="Verdana"/>
        <family val="2"/>
      </rPr>
      <t xml:space="preserve">. 
Une fois </t>
    </r>
    <r>
      <rPr>
        <b/>
        <sz val="9"/>
        <color theme="1"/>
        <rFont val="Verdana"/>
        <family val="2"/>
      </rPr>
      <t>la méthode choisie</t>
    </r>
    <r>
      <rPr>
        <sz val="9"/>
        <color theme="1"/>
        <rFont val="Verdana"/>
        <family val="2"/>
      </rPr>
      <t xml:space="preserve">, il est recommandé de la </t>
    </r>
    <r>
      <rPr>
        <b/>
        <sz val="9"/>
        <color theme="1"/>
        <rFont val="Verdana"/>
        <family val="2"/>
      </rPr>
      <t>conserver sur plusieurs années</t>
    </r>
    <r>
      <rPr>
        <sz val="9"/>
        <color theme="1"/>
        <rFont val="Verdana"/>
        <family val="2"/>
      </rPr>
      <t xml:space="preserve">, afin de </t>
    </r>
    <r>
      <rPr>
        <b/>
        <sz val="9"/>
        <color theme="1"/>
        <rFont val="Verdana"/>
        <family val="2"/>
      </rPr>
      <t>disposer d’une comparabilité satisfaisante et de disposer de tarifs stabilisés et transparents pour les services</t>
    </r>
    <r>
      <rPr>
        <sz val="9"/>
        <color theme="1"/>
        <rFont val="Verdana"/>
        <family val="2"/>
      </rPr>
      <t xml:space="preserve">. 
</t>
    </r>
    <r>
      <rPr>
        <b/>
        <sz val="9"/>
        <color theme="1"/>
        <rFont val="Verdana"/>
        <family val="2"/>
      </rPr>
      <t>Une approche analytique en volume</t>
    </r>
    <r>
      <rPr>
        <sz val="9"/>
        <color theme="1"/>
        <rFont val="Verdana"/>
        <family val="2"/>
      </rPr>
      <t xml:space="preserve"> reste indispensable en termes d'analyse et dans une démarche de "juste prescription" (analyse niveau de consommation, contractualisation sur des volumes)</t>
    </r>
  </si>
  <si>
    <t xml:space="preserve">Fiche 19a "Calculer des prix de cession interne" du Guide de contrôle de gestion à l'hôpital (Presse EHESP)
Conception de Créo
Détermination des prix de cessions issus d'autres méthodes de comptabilité analytique hospitalière comme les comptablités en taux de marge ou les comptes de résultats normatifs
Arbre Analytique :https://www.atih.sante.fr/campagne-rtc-[AAAA] </t>
  </si>
  <si>
    <t>Un Institut mutualiste produit des CREA depuis 2005. Suite à un séminaire entre les directions et les pôles, la Direction Générale engage des travaux pour valoriser différement l'activité, les coûts, voire les "recettes" des pôles médico-techniques et logistiques. Le service contrôle de gestion est mandaté pour cela.</t>
  </si>
  <si>
    <r>
      <t xml:space="preserve">Constituer un tarif de repas pour les budgets annexes
</t>
    </r>
    <r>
      <rPr>
        <i/>
        <sz val="14"/>
        <color theme="0"/>
        <rFont val="Verdana"/>
        <family val="2"/>
      </rPr>
      <t>SA Auxiliaire de Logistique et Gestion Générale</t>
    </r>
    <r>
      <rPr>
        <b/>
        <sz val="24"/>
        <color theme="0"/>
        <rFont val="Verdana"/>
        <family val="2"/>
      </rPr>
      <t xml:space="preserve">
</t>
    </r>
    <r>
      <rPr>
        <b/>
        <sz val="14"/>
        <color theme="0"/>
        <rFont val="Verdana"/>
        <family val="2"/>
      </rPr>
      <t>Fiche n°48 : LGG: Restauration</t>
    </r>
  </si>
  <si>
    <t>Est-ce que le grammage des denrées est le même pour les structures où résident les personnes agées ? Si c'est le cas, comparer le coût moyen des denrées utilisées pour un repas d'une structure généraliste et pour un repas de structures spécialisées type Ehpad (type EHPAD par exemple)</t>
  </si>
  <si>
    <r>
      <t xml:space="preserve">Le </t>
    </r>
    <r>
      <rPr>
        <b/>
        <sz val="10"/>
        <rFont val="Verdana"/>
        <family val="2"/>
      </rPr>
      <t>tarif de prestation</t>
    </r>
    <r>
      <rPr>
        <sz val="10"/>
        <rFont val="Verdana"/>
        <family val="2"/>
      </rPr>
      <t xml:space="preserve"> utilisé pour la refacturation aux budgets annexes </t>
    </r>
    <r>
      <rPr>
        <b/>
        <sz val="10"/>
        <rFont val="Verdana"/>
        <family val="2"/>
      </rPr>
      <t>engendre un flux financier</t>
    </r>
    <r>
      <rPr>
        <sz val="10"/>
        <rFont val="Verdana"/>
        <family val="2"/>
      </rPr>
      <t xml:space="preserve">.
La fiche "RTC_06 - Les principaux indicateurs de logistique et gestion générale (LGG) et leur dimensions internalisations/sous-traitance"  vous aidera a compléter les interrogations en matière de logistique générale.
Le </t>
    </r>
    <r>
      <rPr>
        <b/>
        <sz val="10"/>
        <rFont val="Verdana"/>
        <family val="2"/>
      </rPr>
      <t>périmètre des activités tarifantes</t>
    </r>
    <r>
      <rPr>
        <sz val="10"/>
        <rFont val="Verdana"/>
        <family val="2"/>
      </rPr>
      <t xml:space="preserve"> doit être étudié pour représenter une section d'analyse ou la somme de SA. 
Si ce n'est pas le cas, il faut envisager  :
 - une </t>
    </r>
    <r>
      <rPr>
        <b/>
        <sz val="10"/>
        <rFont val="Verdana"/>
        <family val="2"/>
      </rPr>
      <t>étude du FICOM</t>
    </r>
    <r>
      <rPr>
        <sz val="10"/>
        <rFont val="Verdana"/>
        <family val="2"/>
      </rPr>
      <t xml:space="preserve"> voir fiche "RTC_12 - VALID RTC : évaluer et améliorer votre fichier structure (FICOM)"
 - ou une </t>
    </r>
    <r>
      <rPr>
        <b/>
        <sz val="10"/>
        <rFont val="Verdana"/>
        <family val="2"/>
      </rPr>
      <t>étude des SA</t>
    </r>
    <r>
      <rPr>
        <sz val="10"/>
        <rFont val="Verdana"/>
        <family val="2"/>
      </rPr>
      <t xml:space="preserve"> pour le retraitement comptable à venir. L'arbre analytique constitue une aide précieuse.
L'activité du dernier RTC doit être proche, en répartition par activité, de celle de l'année de calcul.
</t>
    </r>
  </si>
  <si>
    <t>RTC_06 - Les principaux indicateurs de logistique et gestion générale (LGG) et leur dimensions internalisations/sous-traitance</t>
  </si>
  <si>
    <t>RTC_10 - Utiliser les données du référentiel national des coûts d’unité d’œuvre, issu du RTC (Scansanté)</t>
  </si>
  <si>
    <t>RTC_12 - VALID RTC : évaluer et améliorer votre fichier structure (FICOM)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</si>
</sst>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 #,##0.00\ &quot;€&quot;_-;\-* #,##0.00\ &quot;€&quot;_-;_-* &quot;-&quot;??\ &quot;€&quot;_-;_-@_-"/>
    <numFmt numFmtId="43" formatCode="_-* #,##0.00\ _€_-;\-* #,##0.00\ _€_-;_-* &quot;-&quot;??\ _€_-;_-@_-"/>
    <numFmt numFmtId="164" formatCode="_-* #,##0.00_-;\-* #,##0.00_-;_-* &quot;-&quot;??_-;_-@_-"/>
    <numFmt numFmtId="165" formatCode="#,##0.00\ &quot;€&quot;"/>
    <numFmt numFmtId="166" formatCode="_-* #,##0_-;\-* #,##0_-;_-* &quot;-&quot;??_-;_-@_-"/>
    <numFmt numFmtId="167" formatCode="#,##0\ _€"/>
    <numFmt numFmtId="168" formatCode="#,##0\ &quot;€&quot;"/>
    <numFmt numFmtId="169" formatCode="0.0%"/>
  </numFmts>
  <fonts count="76" x14ac:knownFonts="1">
    <font>
      <sz val="10"/>
      <color theme="1"/>
      <name val="Verdana"/>
      <family val="2"/>
    </font>
    <font>
      <sz val="11"/>
      <color theme="1"/>
      <name val="Calibri"/>
      <family val="2"/>
      <scheme val="minor"/>
    </font>
    <font>
      <b/>
      <sz val="10"/>
      <color theme="1"/>
      <name val="Verdana"/>
      <family val="2"/>
    </font>
    <font>
      <i/>
      <sz val="10"/>
      <color theme="1"/>
      <name val="Verdana"/>
      <family val="2"/>
    </font>
    <font>
      <sz val="8"/>
      <name val="Verdana"/>
      <family val="2"/>
    </font>
    <font>
      <b/>
      <sz val="16"/>
      <color theme="0"/>
      <name val="Verdana"/>
      <family val="2"/>
    </font>
    <font>
      <sz val="9"/>
      <color theme="1"/>
      <name val="Verdana"/>
      <family val="2"/>
    </font>
    <font>
      <sz val="12"/>
      <color theme="1"/>
      <name val="Wingdings"/>
      <charset val="2"/>
    </font>
    <font>
      <sz val="10"/>
      <color theme="1"/>
      <name val="Verdana"/>
      <family val="2"/>
    </font>
    <font>
      <b/>
      <sz val="9"/>
      <color theme="1"/>
      <name val="Verdana"/>
      <family val="2"/>
    </font>
    <font>
      <sz val="11"/>
      <color indexed="8"/>
      <name val="Calibri"/>
      <family val="2"/>
    </font>
    <font>
      <b/>
      <sz val="10"/>
      <color theme="0"/>
      <name val="Verdana"/>
      <family val="2"/>
    </font>
    <font>
      <sz val="10"/>
      <color theme="0"/>
      <name val="Verdana"/>
      <family val="2"/>
    </font>
    <font>
      <b/>
      <i/>
      <sz val="10"/>
      <color theme="0"/>
      <name val="Verdana"/>
      <family val="2"/>
    </font>
    <font>
      <sz val="11"/>
      <color theme="0"/>
      <name val="Comic Sans MS"/>
      <family val="4"/>
    </font>
    <font>
      <b/>
      <i/>
      <sz val="9"/>
      <color theme="1"/>
      <name val="Verdana"/>
      <family val="2"/>
    </font>
    <font>
      <b/>
      <sz val="20"/>
      <color theme="0"/>
      <name val="Verdana"/>
      <family val="2"/>
    </font>
    <font>
      <b/>
      <sz val="11"/>
      <color theme="0"/>
      <name val="Verdana"/>
      <family val="2"/>
    </font>
    <font>
      <b/>
      <sz val="10"/>
      <color theme="3"/>
      <name val="Verdana"/>
      <family val="2"/>
    </font>
    <font>
      <sz val="10"/>
      <color theme="3"/>
      <name val="Verdana"/>
      <family val="2"/>
    </font>
    <font>
      <b/>
      <sz val="12"/>
      <color theme="0"/>
      <name val="Verdana"/>
      <family val="2"/>
    </font>
    <font>
      <b/>
      <sz val="11"/>
      <color theme="1"/>
      <name val="Verdana"/>
      <family val="2"/>
    </font>
    <font>
      <sz val="9"/>
      <color theme="0"/>
      <name val="Verdana"/>
      <family val="2"/>
    </font>
    <font>
      <b/>
      <sz val="11"/>
      <color rgb="FFFF0000"/>
      <name val="Verdana"/>
      <family val="2"/>
    </font>
    <font>
      <b/>
      <sz val="11"/>
      <name val="Verdana"/>
      <family val="2"/>
    </font>
    <font>
      <b/>
      <sz val="10"/>
      <name val="Verdana"/>
      <family val="2"/>
    </font>
    <font>
      <sz val="9"/>
      <color rgb="FFFF0000"/>
      <name val="Verdana"/>
      <family val="2"/>
    </font>
    <font>
      <b/>
      <sz val="11"/>
      <color theme="0"/>
      <name val="Comic Sans MS"/>
      <family val="4"/>
    </font>
    <font>
      <b/>
      <sz val="12"/>
      <color theme="0"/>
      <name val="Comic Sans MS"/>
      <family val="4"/>
    </font>
    <font>
      <sz val="12"/>
      <color theme="0"/>
      <name val="Comic Sans MS"/>
      <family val="4"/>
    </font>
    <font>
      <i/>
      <sz val="9"/>
      <color theme="1"/>
      <name val="Verdana"/>
      <family val="2"/>
    </font>
    <font>
      <sz val="9"/>
      <name val="Verdana"/>
      <family val="2"/>
    </font>
    <font>
      <b/>
      <i/>
      <sz val="9"/>
      <name val="Verdana"/>
      <family val="2"/>
    </font>
    <font>
      <b/>
      <vertAlign val="superscript"/>
      <sz val="9"/>
      <color theme="1"/>
      <name val="Verdana"/>
      <family val="2"/>
    </font>
    <font>
      <b/>
      <sz val="9"/>
      <color theme="9" tint="-0.24994659260841701"/>
      <name val="Verdana"/>
      <family val="2"/>
    </font>
    <font>
      <b/>
      <sz val="24"/>
      <color theme="0"/>
      <name val="Verdana"/>
      <family val="2"/>
    </font>
    <font>
      <i/>
      <sz val="14"/>
      <color theme="0"/>
      <name val="Verdana"/>
      <family val="2"/>
    </font>
    <font>
      <b/>
      <sz val="14"/>
      <color theme="0"/>
      <name val="Verdana"/>
      <family val="2"/>
    </font>
    <font>
      <i/>
      <sz val="10"/>
      <color theme="3"/>
      <name val="Verdana"/>
      <family val="2"/>
    </font>
    <font>
      <b/>
      <i/>
      <sz val="10"/>
      <color theme="3"/>
      <name val="Verdana"/>
      <family val="2"/>
    </font>
    <font>
      <b/>
      <sz val="10"/>
      <color rgb="FF990033"/>
      <name val="Verdana"/>
      <family val="2"/>
    </font>
    <font>
      <sz val="10"/>
      <name val="Verdana"/>
      <family val="2"/>
    </font>
    <font>
      <sz val="10"/>
      <name val="Times New Roman"/>
      <family val="1"/>
    </font>
    <font>
      <b/>
      <sz val="9"/>
      <color indexed="21"/>
      <name val="Verdana"/>
      <family val="2"/>
    </font>
    <font>
      <b/>
      <sz val="9"/>
      <color rgb="FF660066"/>
      <name val="Verdana"/>
      <family val="2"/>
    </font>
    <font>
      <sz val="9"/>
      <color rgb="FF660066"/>
      <name val="Verdana"/>
      <family val="2"/>
    </font>
    <font>
      <i/>
      <sz val="9"/>
      <color rgb="FFFF0000"/>
      <name val="Verdana"/>
      <family val="2"/>
    </font>
    <font>
      <i/>
      <sz val="11"/>
      <color theme="0"/>
      <name val="Verdana"/>
      <family val="2"/>
    </font>
    <font>
      <b/>
      <sz val="14"/>
      <name val="Verdana"/>
      <family val="2"/>
    </font>
    <font>
      <b/>
      <sz val="10"/>
      <color theme="9" tint="-0.499984740745262"/>
      <name val="Verdana"/>
      <family val="2"/>
    </font>
    <font>
      <b/>
      <i/>
      <sz val="11"/>
      <color theme="0"/>
      <name val="Verdana"/>
      <family val="2"/>
    </font>
    <font>
      <sz val="11"/>
      <name val="Verdana"/>
      <family val="2"/>
    </font>
    <font>
      <sz val="10"/>
      <color theme="9" tint="-0.499984740745262"/>
      <name val="Verdana"/>
      <family val="2"/>
    </font>
    <font>
      <sz val="14"/>
      <name val="Verdana"/>
      <family val="2"/>
    </font>
    <font>
      <b/>
      <i/>
      <sz val="16"/>
      <color theme="0"/>
      <name val="Verdana"/>
      <family val="2"/>
    </font>
    <font>
      <sz val="11"/>
      <color theme="1"/>
      <name val="Verdana"/>
      <family val="2"/>
    </font>
    <font>
      <b/>
      <sz val="10"/>
      <color indexed="8"/>
      <name val="Verdana"/>
      <family val="2"/>
    </font>
    <font>
      <sz val="11"/>
      <color indexed="8"/>
      <name val="Verdana"/>
      <family val="2"/>
    </font>
    <font>
      <b/>
      <sz val="12"/>
      <color theme="1"/>
      <name val="Verdana"/>
      <family val="2"/>
    </font>
    <font>
      <b/>
      <sz val="12"/>
      <color rgb="FFFF0000"/>
      <name val="Verdana"/>
      <family val="2"/>
    </font>
    <font>
      <sz val="12"/>
      <color theme="1"/>
      <name val="Verdana"/>
      <family val="2"/>
    </font>
    <font>
      <b/>
      <sz val="11"/>
      <color theme="9" tint="-0.249977111117893"/>
      <name val="Verdana"/>
      <family val="2"/>
    </font>
    <font>
      <sz val="11"/>
      <color theme="9" tint="-0.249977111117893"/>
      <name val="Verdana"/>
      <family val="2"/>
    </font>
    <font>
      <i/>
      <sz val="11"/>
      <color theme="9" tint="-0.249977111117893"/>
      <name val="Verdana"/>
      <family val="2"/>
    </font>
    <font>
      <i/>
      <sz val="11"/>
      <name val="Verdana"/>
      <family val="2"/>
    </font>
    <font>
      <i/>
      <sz val="11"/>
      <color theme="1"/>
      <name val="Verdana"/>
      <family val="2"/>
    </font>
    <font>
      <b/>
      <sz val="11"/>
      <color theme="4"/>
      <name val="Verdana"/>
      <family val="2"/>
    </font>
    <font>
      <sz val="11"/>
      <color theme="4"/>
      <name val="Verdana"/>
      <family val="2"/>
    </font>
    <font>
      <i/>
      <sz val="11"/>
      <color theme="4"/>
      <name val="Verdana"/>
      <family val="2"/>
    </font>
    <font>
      <b/>
      <sz val="11"/>
      <color rgb="FF0070C0"/>
      <name val="Verdana"/>
      <family val="2"/>
    </font>
    <font>
      <sz val="11"/>
      <color rgb="FF0070C0"/>
      <name val="Verdana"/>
      <family val="2"/>
    </font>
    <font>
      <sz val="11"/>
      <color rgb="FFFF0000"/>
      <name val="Verdana"/>
      <family val="2"/>
    </font>
    <font>
      <i/>
      <sz val="11"/>
      <color rgb="FFFF0000"/>
      <name val="Verdana"/>
      <family val="2"/>
    </font>
    <font>
      <b/>
      <i/>
      <sz val="14"/>
      <color theme="0"/>
      <name val="Verdana"/>
      <family val="2"/>
    </font>
    <font>
      <b/>
      <sz val="9"/>
      <name val="Verdana"/>
      <family val="2"/>
    </font>
    <font>
      <i/>
      <sz val="9"/>
      <color theme="0"/>
      <name val="Verdana"/>
      <family val="2"/>
    </font>
  </fonts>
  <fills count="20">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002060"/>
        <bgColor indexed="64"/>
      </patternFill>
    </fill>
    <fill>
      <patternFill patternType="solid">
        <fgColor rgb="FF00B0F0"/>
        <bgColor indexed="64"/>
      </patternFill>
    </fill>
    <fill>
      <patternFill patternType="solid">
        <fgColor rgb="FF9900FF"/>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bgColor indexed="64"/>
      </patternFill>
    </fill>
    <fill>
      <patternFill patternType="solid">
        <fgColor rgb="FF990033"/>
        <bgColor indexed="64"/>
      </patternFill>
    </fill>
    <fill>
      <patternFill patternType="solid">
        <fgColor theme="8" tint="-0.249977111117893"/>
        <bgColor indexed="64"/>
      </patternFill>
    </fill>
    <fill>
      <patternFill patternType="solid">
        <fgColor rgb="FFFF9933"/>
        <bgColor indexed="64"/>
      </patternFill>
    </fill>
    <fill>
      <patternFill patternType="solid">
        <fgColor theme="0" tint="-0.249977111117893"/>
        <bgColor indexed="64"/>
      </patternFill>
    </fill>
    <fill>
      <patternFill patternType="solid">
        <fgColor theme="9" tint="-0.499984740745262"/>
        <bgColor indexed="64"/>
      </patternFill>
    </fill>
    <fill>
      <patternFill patternType="solid">
        <fgColor rgb="FFFDF0E9"/>
        <bgColor indexed="64"/>
      </patternFill>
    </fill>
    <fill>
      <patternFill patternType="solid">
        <fgColor rgb="FF9A0000"/>
        <bgColor indexed="64"/>
      </patternFill>
    </fill>
    <fill>
      <patternFill patternType="solid">
        <fgColor theme="0" tint="-0.14999847407452621"/>
        <bgColor indexed="64"/>
      </patternFill>
    </fill>
  </fills>
  <borders count="31">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style="thin">
        <color theme="0" tint="-0.34998626667073579"/>
      </left>
      <right/>
      <top/>
      <bottom/>
      <diagonal/>
    </border>
    <border>
      <left/>
      <right style="thick">
        <color theme="0" tint="-0.34998626667073579"/>
      </right>
      <top/>
      <bottom/>
      <diagonal/>
    </border>
    <border>
      <left style="thin">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n">
        <color theme="3"/>
      </left>
      <right style="thin">
        <color theme="3"/>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990033"/>
      </left>
      <right style="thick">
        <color rgb="FF990033"/>
      </right>
      <top style="thin">
        <color rgb="FF990033"/>
      </top>
      <bottom style="thick">
        <color rgb="FF990033"/>
      </bottom>
      <diagonal/>
    </border>
    <border>
      <left style="thin">
        <color rgb="FFFF9933"/>
      </left>
      <right style="thin">
        <color rgb="FFFF9933"/>
      </right>
      <top style="thin">
        <color rgb="FFFF9933"/>
      </top>
      <bottom style="thin">
        <color rgb="FFFF9933"/>
      </bottom>
      <diagonal/>
    </border>
    <border>
      <left style="thin">
        <color rgb="FFFF9933"/>
      </left>
      <right style="medium">
        <color rgb="FFFF9933"/>
      </right>
      <top style="thin">
        <color rgb="FFFF9933"/>
      </top>
      <bottom style="thin">
        <color rgb="FFFF9933"/>
      </bottom>
      <diagonal/>
    </border>
    <border>
      <left style="thin">
        <color rgb="FFFF9933"/>
      </left>
      <right style="thin">
        <color rgb="FFFF9933"/>
      </right>
      <top style="thin">
        <color rgb="FFFF9933"/>
      </top>
      <bottom style="medium">
        <color rgb="FFFF9933"/>
      </bottom>
      <diagonal/>
    </border>
    <border>
      <left style="thin">
        <color rgb="FFFF9933"/>
      </left>
      <right style="medium">
        <color rgb="FFFF9933"/>
      </right>
      <top style="thin">
        <color rgb="FFFF9933"/>
      </top>
      <bottom style="medium">
        <color rgb="FFFF9933"/>
      </bottom>
      <diagonal/>
    </border>
    <border>
      <left style="thin">
        <color theme="5" tint="0.79998168889431442"/>
      </left>
      <right/>
      <top style="thin">
        <color theme="5" tint="0.79998168889431442"/>
      </top>
      <bottom style="thick">
        <color theme="5" tint="0.79998168889431442"/>
      </bottom>
      <diagonal/>
    </border>
    <border>
      <left/>
      <right/>
      <top style="thin">
        <color theme="5" tint="0.79998168889431442"/>
      </top>
      <bottom style="thick">
        <color theme="5" tint="0.79998168889431442"/>
      </bottom>
      <diagonal/>
    </border>
    <border>
      <left/>
      <right style="thick">
        <color theme="5" tint="0.79998168889431442"/>
      </right>
      <top style="thin">
        <color theme="5" tint="0.79998168889431442"/>
      </top>
      <bottom style="thick">
        <color theme="5" tint="0.79998168889431442"/>
      </bottom>
      <diagonal/>
    </border>
    <border>
      <left style="thick">
        <color theme="5" tint="0.79998168889431442"/>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hair">
        <color theme="0" tint="-0.24994659260841701"/>
      </top>
      <bottom/>
      <diagonal/>
    </border>
    <border>
      <left style="thin">
        <color indexed="64"/>
      </left>
      <right/>
      <top style="hair">
        <color theme="0" tint="-0.24994659260841701"/>
      </top>
      <bottom/>
      <diagonal/>
    </border>
    <border>
      <left/>
      <right/>
      <top style="hair">
        <color theme="0" tint="-0.24994659260841701"/>
      </top>
      <bottom/>
      <diagonal/>
    </border>
  </borders>
  <cellStyleXfs count="10">
    <xf numFmtId="0" fontId="0" fillId="0" borderId="0"/>
    <xf numFmtId="164" fontId="8" fillId="0" borderId="0" applyFont="0" applyFill="0" applyBorder="0" applyAlignment="0" applyProtection="0"/>
    <xf numFmtId="44" fontId="8" fillId="0" borderId="0" applyFont="0" applyFill="0" applyBorder="0" applyAlignment="0" applyProtection="0"/>
    <xf numFmtId="0" fontId="10" fillId="0" borderId="0"/>
    <xf numFmtId="44" fontId="8" fillId="0" borderId="0" applyFont="0" applyFill="0" applyBorder="0" applyAlignment="0" applyProtection="0"/>
    <xf numFmtId="9" fontId="8" fillId="0" borderId="0" applyFont="0" applyFill="0" applyBorder="0" applyAlignment="0" applyProtection="0"/>
    <xf numFmtId="0" fontId="1" fillId="0" borderId="0"/>
    <xf numFmtId="0" fontId="42" fillId="0" borderId="0"/>
    <xf numFmtId="43" fontId="42" fillId="0" borderId="0" applyFont="0" applyFill="0" applyBorder="0" applyAlignment="0" applyProtection="0"/>
    <xf numFmtId="9" fontId="1" fillId="0" borderId="0" applyFont="0" applyFill="0" applyBorder="0" applyAlignment="0" applyProtection="0"/>
  </cellStyleXfs>
  <cellXfs count="272">
    <xf numFmtId="0" fontId="0" fillId="0" borderId="0" xfId="0"/>
    <xf numFmtId="0" fontId="0" fillId="0" borderId="0" xfId="0" applyBorder="1" applyAlignment="1"/>
    <xf numFmtId="0" fontId="0" fillId="0" borderId="5" xfId="0" applyBorder="1" applyAlignment="1"/>
    <xf numFmtId="0" fontId="0" fillId="0" borderId="7" xfId="0" applyBorder="1" applyAlignment="1"/>
    <xf numFmtId="0" fontId="0" fillId="0" borderId="8" xfId="0" applyBorder="1" applyAlignme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0" xfId="0" applyBorder="1" applyAlignment="1">
      <alignment horizontal="right"/>
    </xf>
    <xf numFmtId="0" fontId="7" fillId="0" borderId="0" xfId="0" applyFont="1" applyBorder="1"/>
    <xf numFmtId="0" fontId="7" fillId="0" borderId="5" xfId="0" applyFont="1" applyBorder="1"/>
    <xf numFmtId="0" fontId="0" fillId="0" borderId="5" xfId="0" applyBorder="1"/>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2" fillId="0" borderId="0" xfId="0" applyFont="1" applyBorder="1" applyAlignment="1">
      <alignment horizontal="right"/>
    </xf>
    <xf numFmtId="0" fontId="2" fillId="0" borderId="4" xfId="0" applyFont="1" applyBorder="1"/>
    <xf numFmtId="16"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6" fillId="0" borderId="0" xfId="0" applyFont="1" applyBorder="1" applyAlignment="1">
      <alignment horizontal="right" vertical="top" wrapText="1"/>
    </xf>
    <xf numFmtId="0" fontId="7" fillId="0" borderId="0" xfId="0" applyFont="1" applyBorder="1" applyAlignment="1">
      <alignment vertical="top" wrapText="1"/>
    </xf>
    <xf numFmtId="0" fontId="2" fillId="0" borderId="4" xfId="0" applyFont="1" applyBorder="1" applyAlignment="1"/>
    <xf numFmtId="0" fontId="0" fillId="0" borderId="0" xfId="0"/>
    <xf numFmtId="0" fontId="0" fillId="0" borderId="0" xfId="0" applyAlignment="1">
      <alignment horizontal="center" vertical="center" wrapText="1"/>
    </xf>
    <xf numFmtId="0" fontId="0" fillId="0" borderId="0" xfId="0" applyAlignment="1">
      <alignment vertical="center"/>
    </xf>
    <xf numFmtId="0" fontId="7" fillId="0" borderId="0" xfId="0" applyFont="1"/>
    <xf numFmtId="0" fontId="7" fillId="0" borderId="0" xfId="0" applyFont="1" applyAlignment="1">
      <alignment vertical="top"/>
    </xf>
    <xf numFmtId="0" fontId="12" fillId="7" borderId="0" xfId="0" applyFont="1" applyFill="1"/>
    <xf numFmtId="0" fontId="14" fillId="7" borderId="0" xfId="0" applyFont="1" applyFill="1"/>
    <xf numFmtId="0" fontId="0" fillId="0" borderId="0" xfId="0" applyBorder="1" applyAlignment="1">
      <alignment vertical="center"/>
    </xf>
    <xf numFmtId="0" fontId="0" fillId="0" borderId="0" xfId="0" applyBorder="1" applyAlignment="1">
      <alignment horizontal="center" vertical="center" wrapText="1"/>
    </xf>
    <xf numFmtId="0" fontId="11" fillId="5" borderId="0" xfId="0" applyFont="1" applyFill="1" applyBorder="1" applyAlignment="1">
      <alignment horizontal="center" vertical="center" wrapText="1"/>
    </xf>
    <xf numFmtId="0" fontId="17" fillId="6" borderId="0" xfId="0" applyFont="1" applyFill="1" applyBorder="1" applyAlignment="1">
      <alignment vertical="center"/>
    </xf>
    <xf numFmtId="165" fontId="18" fillId="9" borderId="0" xfId="0" applyNumberFormat="1" applyFont="1" applyFill="1" applyBorder="1" applyAlignment="1">
      <alignment vertical="center"/>
    </xf>
    <xf numFmtId="165" fontId="19" fillId="9" borderId="0" xfId="0" applyNumberFormat="1" applyFont="1" applyFill="1" applyBorder="1" applyAlignment="1">
      <alignment vertical="center"/>
    </xf>
    <xf numFmtId="0" fontId="5" fillId="5" borderId="0" xfId="0" applyFont="1" applyFill="1" applyBorder="1" applyAlignment="1">
      <alignment horizontal="center" vertical="center"/>
    </xf>
    <xf numFmtId="0" fontId="5" fillId="5" borderId="9" xfId="0" applyFont="1" applyFill="1" applyBorder="1" applyAlignment="1">
      <alignment horizontal="center" vertical="center"/>
    </xf>
    <xf numFmtId="0" fontId="11" fillId="5" borderId="9" xfId="0" applyFont="1" applyFill="1" applyBorder="1" applyAlignment="1">
      <alignment horizontal="center" vertical="center" wrapText="1"/>
    </xf>
    <xf numFmtId="165" fontId="19" fillId="9" borderId="9" xfId="0" applyNumberFormat="1" applyFont="1" applyFill="1" applyBorder="1" applyAlignment="1">
      <alignment vertical="center"/>
    </xf>
    <xf numFmtId="165" fontId="17" fillId="6" borderId="0" xfId="0" applyNumberFormat="1" applyFont="1" applyFill="1" applyBorder="1" applyAlignment="1">
      <alignment vertical="center"/>
    </xf>
    <xf numFmtId="0" fontId="0" fillId="0" borderId="0" xfId="0" applyAlignment="1">
      <alignment horizontal="left" vertical="center"/>
    </xf>
    <xf numFmtId="0" fontId="0" fillId="0" borderId="0" xfId="0" applyAlignment="1">
      <alignment wrapText="1"/>
    </xf>
    <xf numFmtId="0" fontId="39" fillId="0" borderId="0" xfId="0" applyFont="1" applyAlignment="1"/>
    <xf numFmtId="0" fontId="20" fillId="12" borderId="0" xfId="0" applyFont="1" applyFill="1"/>
    <xf numFmtId="44" fontId="17" fillId="12" borderId="0" xfId="4" applyFont="1" applyFill="1" applyAlignment="1">
      <alignment wrapText="1"/>
    </xf>
    <xf numFmtId="0" fontId="20" fillId="13" borderId="0" xfId="0" applyFont="1" applyFill="1"/>
    <xf numFmtId="166" fontId="17" fillId="13" borderId="0" xfId="1" applyNumberFormat="1" applyFont="1" applyFill="1" applyAlignment="1">
      <alignment wrapText="1"/>
    </xf>
    <xf numFmtId="0" fontId="20" fillId="13" borderId="0" xfId="0" applyFont="1" applyFill="1" applyAlignment="1"/>
    <xf numFmtId="0" fontId="40" fillId="0" borderId="0" xfId="0" applyFont="1" applyAlignment="1"/>
    <xf numFmtId="44" fontId="40" fillId="0" borderId="12" xfId="4" applyFont="1" applyBorder="1"/>
    <xf numFmtId="0" fontId="11" fillId="14" borderId="13" xfId="0" applyFont="1" applyFill="1" applyBorder="1" applyAlignment="1">
      <alignment horizontal="left" vertical="center" wrapText="1"/>
    </xf>
    <xf numFmtId="0" fontId="11" fillId="14" borderId="14" xfId="0" applyFont="1" applyFill="1" applyBorder="1" applyAlignment="1">
      <alignment horizontal="left" vertical="center" wrapText="1"/>
    </xf>
    <xf numFmtId="0" fontId="0" fillId="0" borderId="13" xfId="0" applyBorder="1" applyAlignment="1">
      <alignment horizontal="left" vertical="center" wrapText="1"/>
    </xf>
    <xf numFmtId="44" fontId="0" fillId="0" borderId="14" xfId="4" applyFont="1" applyBorder="1" applyAlignment="1">
      <alignment horizontal="left" vertical="center" wrapText="1"/>
    </xf>
    <xf numFmtId="44" fontId="0" fillId="15" borderId="14" xfId="4" applyFont="1" applyFill="1" applyBorder="1" applyAlignment="1">
      <alignment horizontal="left" vertical="center" wrapText="1"/>
    </xf>
    <xf numFmtId="44" fontId="0" fillId="0" borderId="14" xfId="4" applyFont="1" applyBorder="1" applyAlignment="1">
      <alignment horizontal="right" vertical="center" wrapText="1"/>
    </xf>
    <xf numFmtId="0" fontId="41" fillId="0" borderId="13" xfId="0" applyFont="1" applyBorder="1" applyAlignment="1">
      <alignment horizontal="left" vertical="center" wrapText="1"/>
    </xf>
    <xf numFmtId="0" fontId="0" fillId="0" borderId="15" xfId="0" applyBorder="1" applyAlignment="1">
      <alignment horizontal="left" vertical="center" wrapText="1"/>
    </xf>
    <xf numFmtId="0" fontId="41" fillId="0" borderId="15" xfId="0" applyFont="1" applyBorder="1" applyAlignment="1">
      <alignment horizontal="left" vertical="center" wrapText="1"/>
    </xf>
    <xf numFmtId="44" fontId="0" fillId="15" borderId="16" xfId="4" applyFont="1" applyFill="1" applyBorder="1" applyAlignment="1">
      <alignment horizontal="left" vertical="center" wrapText="1"/>
    </xf>
    <xf numFmtId="44" fontId="5" fillId="16" borderId="0" xfId="4" applyFont="1" applyFill="1" applyAlignment="1">
      <alignment wrapText="1"/>
    </xf>
    <xf numFmtId="0" fontId="41" fillId="0" borderId="0" xfId="7" applyFont="1"/>
    <xf numFmtId="0" fontId="31" fillId="0" borderId="0" xfId="7" applyFont="1"/>
    <xf numFmtId="0" fontId="41" fillId="0" borderId="21" xfId="7" applyFont="1" applyBorder="1"/>
    <xf numFmtId="4" fontId="41" fillId="0" borderId="0" xfId="7" applyNumberFormat="1" applyFont="1"/>
    <xf numFmtId="4" fontId="48" fillId="19" borderId="10" xfId="7" applyNumberFormat="1" applyFont="1" applyFill="1" applyBorder="1" applyAlignment="1">
      <alignment horizontal="right" vertical="center"/>
    </xf>
    <xf numFmtId="0" fontId="41" fillId="0" borderId="0" xfId="7" quotePrefix="1" applyFont="1"/>
    <xf numFmtId="0" fontId="41" fillId="0" borderId="24" xfId="7" applyFont="1" applyBorder="1" applyAlignment="1">
      <alignment horizontal="left"/>
    </xf>
    <xf numFmtId="4" fontId="41" fillId="0" borderId="21" xfId="7" applyNumberFormat="1" applyFont="1" applyBorder="1" applyAlignment="1">
      <alignment horizontal="right"/>
    </xf>
    <xf numFmtId="4" fontId="37" fillId="16" borderId="10" xfId="7" applyNumberFormat="1" applyFont="1" applyFill="1" applyBorder="1" applyAlignment="1">
      <alignment horizontal="right" vertical="top"/>
    </xf>
    <xf numFmtId="0" fontId="49" fillId="0" borderId="25" xfId="7" applyFont="1" applyFill="1" applyBorder="1" applyAlignment="1">
      <alignment horizontal="left"/>
    </xf>
    <xf numFmtId="0" fontId="49" fillId="0" borderId="0" xfId="7" applyFont="1" applyFill="1" applyBorder="1"/>
    <xf numFmtId="4" fontId="41" fillId="19" borderId="26" xfId="7" applyNumberFormat="1" applyFont="1" applyFill="1" applyBorder="1" applyAlignment="1">
      <alignment horizontal="right"/>
    </xf>
    <xf numFmtId="4" fontId="17" fillId="16" borderId="26" xfId="7" applyNumberFormat="1" applyFont="1" applyFill="1" applyBorder="1" applyAlignment="1">
      <alignment horizontal="right" vertical="top"/>
    </xf>
    <xf numFmtId="0" fontId="51" fillId="0" borderId="0" xfId="7" applyFont="1"/>
    <xf numFmtId="0" fontId="49" fillId="0" borderId="0" xfId="7" applyFont="1" applyBorder="1"/>
    <xf numFmtId="4" fontId="25" fillId="0" borderId="26" xfId="7" applyNumberFormat="1" applyFont="1" applyFill="1" applyBorder="1" applyAlignment="1">
      <alignment horizontal="right"/>
    </xf>
    <xf numFmtId="0" fontId="52" fillId="0" borderId="25" xfId="7" applyFont="1" applyFill="1" applyBorder="1" applyAlignment="1">
      <alignment horizontal="left"/>
    </xf>
    <xf numFmtId="43" fontId="52" fillId="0" borderId="0" xfId="8" applyFont="1" applyFill="1" applyBorder="1" applyAlignment="1">
      <alignment horizontal="left"/>
    </xf>
    <xf numFmtId="0" fontId="52" fillId="0" borderId="25" xfId="7" applyFont="1" applyFill="1" applyBorder="1" applyAlignment="1">
      <alignment horizontal="left" vertical="top"/>
    </xf>
    <xf numFmtId="43" fontId="52" fillId="0" borderId="0" xfId="8" applyFont="1" applyFill="1" applyBorder="1" applyAlignment="1">
      <alignment horizontal="left" vertical="top" wrapText="1"/>
    </xf>
    <xf numFmtId="4" fontId="41" fillId="19" borderId="26" xfId="7" applyNumberFormat="1" applyFont="1" applyFill="1" applyBorder="1" applyAlignment="1">
      <alignment horizontal="right" vertical="top"/>
    </xf>
    <xf numFmtId="0" fontId="49" fillId="0" borderId="0" xfId="7" applyFont="1" applyFill="1" applyBorder="1" applyAlignment="1">
      <alignment horizontal="left"/>
    </xf>
    <xf numFmtId="0" fontId="52" fillId="0" borderId="0" xfId="7" applyFont="1" applyFill="1" applyBorder="1" applyAlignment="1">
      <alignment horizontal="left"/>
    </xf>
    <xf numFmtId="0" fontId="40" fillId="0" borderId="25" xfId="7" applyFont="1" applyFill="1" applyBorder="1" applyAlignment="1">
      <alignment horizontal="left"/>
    </xf>
    <xf numFmtId="0" fontId="40" fillId="0" borderId="0" xfId="7" applyFont="1" applyBorder="1"/>
    <xf numFmtId="0" fontId="41" fillId="0" borderId="27" xfId="7" applyFont="1" applyBorder="1"/>
    <xf numFmtId="4" fontId="41" fillId="0" borderId="27" xfId="7" applyNumberFormat="1" applyFont="1" applyBorder="1"/>
    <xf numFmtId="0" fontId="25" fillId="0" borderId="21" xfId="7" applyFont="1" applyFill="1" applyBorder="1" applyAlignment="1">
      <alignment horizontal="right" wrapText="1"/>
    </xf>
    <xf numFmtId="0" fontId="41" fillId="0" borderId="21" xfId="7" applyFont="1" applyFill="1" applyBorder="1"/>
    <xf numFmtId="4" fontId="41" fillId="0" borderId="21" xfId="7" applyNumberFormat="1" applyFont="1" applyFill="1" applyBorder="1" applyAlignment="1">
      <alignment horizontal="right"/>
    </xf>
    <xf numFmtId="0" fontId="53" fillId="0" borderId="0" xfId="7" applyFont="1"/>
    <xf numFmtId="4" fontId="5" fillId="18" borderId="10" xfId="7" applyNumberFormat="1" applyFont="1" applyFill="1" applyBorder="1" applyAlignment="1">
      <alignment horizontal="right" vertical="top"/>
    </xf>
    <xf numFmtId="0" fontId="25" fillId="0" borderId="27" xfId="7" applyFont="1" applyFill="1" applyBorder="1" applyAlignment="1">
      <alignment horizontal="right" wrapText="1"/>
    </xf>
    <xf numFmtId="0" fontId="41" fillId="0" borderId="0" xfId="7" applyFont="1" applyFill="1" applyBorder="1"/>
    <xf numFmtId="4" fontId="41" fillId="0" borderId="0" xfId="7" applyNumberFormat="1" applyFont="1" applyFill="1" applyBorder="1" applyAlignment="1">
      <alignment horizontal="right"/>
    </xf>
    <xf numFmtId="0" fontId="25" fillId="0" borderId="0" xfId="7" applyFont="1" applyFill="1" applyBorder="1" applyAlignment="1">
      <alignment horizontal="right" wrapText="1"/>
    </xf>
    <xf numFmtId="0" fontId="25" fillId="0" borderId="0" xfId="7" applyFont="1" applyFill="1" applyBorder="1" applyAlignment="1">
      <alignment horizontal="left"/>
    </xf>
    <xf numFmtId="0" fontId="25" fillId="0" borderId="0" xfId="7" applyFont="1" applyFill="1" applyBorder="1"/>
    <xf numFmtId="0" fontId="41" fillId="0" borderId="0" xfId="7" applyFont="1" applyBorder="1" applyAlignment="1">
      <alignment horizontal="left"/>
    </xf>
    <xf numFmtId="3" fontId="41" fillId="0" borderId="0" xfId="7" applyNumberFormat="1" applyFont="1" applyBorder="1"/>
    <xf numFmtId="4" fontId="41" fillId="0" borderId="0" xfId="7" applyNumberFormat="1" applyFont="1" applyBorder="1" applyAlignment="1">
      <alignment horizontal="right"/>
    </xf>
    <xf numFmtId="0" fontId="55" fillId="0" borderId="0" xfId="6" applyFont="1"/>
    <xf numFmtId="0" fontId="21" fillId="0" borderId="0" xfId="6" applyFont="1" applyAlignment="1">
      <alignment horizontal="left" vertical="center" wrapText="1"/>
    </xf>
    <xf numFmtId="0" fontId="21" fillId="0" borderId="10" xfId="6" applyFont="1" applyBorder="1" applyAlignment="1">
      <alignment horizontal="center" vertical="center" wrapText="1"/>
    </xf>
    <xf numFmtId="0" fontId="56" fillId="19" borderId="10" xfId="7" applyFont="1" applyFill="1" applyBorder="1" applyAlignment="1" applyProtection="1">
      <alignment horizontal="center" vertical="center" wrapText="1"/>
    </xf>
    <xf numFmtId="0" fontId="21" fillId="19" borderId="10" xfId="6" applyFont="1" applyFill="1" applyBorder="1" applyAlignment="1">
      <alignment horizontal="center" vertical="center" wrapText="1"/>
    </xf>
    <xf numFmtId="0" fontId="55" fillId="0" borderId="0" xfId="6" applyFont="1" applyAlignment="1">
      <alignment horizontal="center" vertical="center" wrapText="1"/>
    </xf>
    <xf numFmtId="0" fontId="55" fillId="0" borderId="0" xfId="6" applyFont="1" applyBorder="1"/>
    <xf numFmtId="0" fontId="57" fillId="19" borderId="10" xfId="7" applyFont="1" applyFill="1" applyBorder="1" applyAlignment="1" applyProtection="1">
      <alignment horizontal="center"/>
    </xf>
    <xf numFmtId="0" fontId="57" fillId="19" borderId="10" xfId="7" applyFont="1" applyFill="1" applyBorder="1" applyAlignment="1">
      <alignment horizontal="center"/>
    </xf>
    <xf numFmtId="0" fontId="55" fillId="19" borderId="10" xfId="6" applyFont="1" applyFill="1" applyBorder="1" applyAlignment="1">
      <alignment horizontal="center" vertical="center" wrapText="1"/>
    </xf>
    <xf numFmtId="167" fontId="55" fillId="0" borderId="21" xfId="6" applyNumberFormat="1" applyFont="1" applyBorder="1" applyAlignment="1">
      <alignment horizontal="center" vertical="center" wrapText="1"/>
    </xf>
    <xf numFmtId="0" fontId="55" fillId="0" borderId="21" xfId="6" applyFont="1" applyBorder="1" applyAlignment="1">
      <alignment horizontal="center" vertical="center" wrapText="1"/>
    </xf>
    <xf numFmtId="0" fontId="55" fillId="0" borderId="21" xfId="6" applyFont="1" applyFill="1" applyBorder="1" applyAlignment="1">
      <alignment horizontal="center" vertical="center" wrapText="1"/>
    </xf>
    <xf numFmtId="168" fontId="55" fillId="0" borderId="0" xfId="6" applyNumberFormat="1" applyFont="1"/>
    <xf numFmtId="168" fontId="55" fillId="19" borderId="11" xfId="6" applyNumberFormat="1" applyFont="1" applyFill="1" applyBorder="1" applyAlignment="1">
      <alignment horizontal="center" vertical="center" wrapText="1"/>
    </xf>
    <xf numFmtId="0" fontId="55" fillId="0" borderId="0" xfId="6" applyFont="1" applyAlignment="1">
      <alignment horizontal="left" vertical="center" wrapText="1"/>
    </xf>
    <xf numFmtId="9" fontId="55" fillId="0" borderId="11" xfId="6" applyNumberFormat="1" applyFont="1" applyBorder="1" applyAlignment="1">
      <alignment horizontal="center" vertical="center" wrapText="1"/>
    </xf>
    <xf numFmtId="9" fontId="55" fillId="0" borderId="11" xfId="5" applyFont="1" applyFill="1" applyBorder="1" applyAlignment="1">
      <alignment horizontal="center" vertical="center" wrapText="1"/>
    </xf>
    <xf numFmtId="167" fontId="55" fillId="0" borderId="0" xfId="6" applyNumberFormat="1" applyFont="1" applyAlignment="1">
      <alignment horizontal="right" vertical="center" wrapText="1"/>
    </xf>
    <xf numFmtId="167" fontId="55" fillId="0" borderId="0" xfId="6" applyNumberFormat="1" applyFont="1"/>
    <xf numFmtId="167" fontId="21" fillId="0" borderId="10" xfId="6" applyNumberFormat="1" applyFont="1" applyBorder="1" applyAlignment="1">
      <alignment horizontal="right" vertical="center" wrapText="1"/>
    </xf>
    <xf numFmtId="4" fontId="55" fillId="0" borderId="0" xfId="6" applyNumberFormat="1" applyFont="1"/>
    <xf numFmtId="3" fontId="55" fillId="0" borderId="0" xfId="6" applyNumberFormat="1" applyFont="1" applyAlignment="1">
      <alignment wrapText="1"/>
    </xf>
    <xf numFmtId="3" fontId="55" fillId="0" borderId="0" xfId="6" applyNumberFormat="1" applyFont="1"/>
    <xf numFmtId="3" fontId="55" fillId="19" borderId="0" xfId="6" applyNumberFormat="1" applyFont="1" applyFill="1" applyAlignment="1"/>
    <xf numFmtId="3" fontId="55" fillId="19" borderId="0" xfId="6" applyNumberFormat="1" applyFont="1" applyFill="1" applyBorder="1" applyAlignment="1">
      <alignment horizontal="right" wrapText="1"/>
    </xf>
    <xf numFmtId="165" fontId="58" fillId="0" borderId="0" xfId="6" applyNumberFormat="1" applyFont="1"/>
    <xf numFmtId="165" fontId="59" fillId="0" borderId="0" xfId="6" applyNumberFormat="1" applyFont="1"/>
    <xf numFmtId="165" fontId="58" fillId="0" borderId="10" xfId="6" applyNumberFormat="1" applyFont="1" applyBorder="1"/>
    <xf numFmtId="165" fontId="60" fillId="0" borderId="0" xfId="6" applyNumberFormat="1" applyFont="1"/>
    <xf numFmtId="165" fontId="21" fillId="0" borderId="0" xfId="6" applyNumberFormat="1" applyFont="1"/>
    <xf numFmtId="165" fontId="23" fillId="0" borderId="0" xfId="6" applyNumberFormat="1" applyFont="1"/>
    <xf numFmtId="165" fontId="21" fillId="0" borderId="0" xfId="6" applyNumberFormat="1" applyFont="1" applyBorder="1"/>
    <xf numFmtId="165" fontId="55" fillId="0" borderId="0" xfId="6" applyNumberFormat="1" applyFont="1"/>
    <xf numFmtId="0" fontId="21" fillId="0" borderId="0" xfId="6" applyFont="1"/>
    <xf numFmtId="0" fontId="23" fillId="0" borderId="0" xfId="6" applyFont="1"/>
    <xf numFmtId="4" fontId="21" fillId="0" borderId="0" xfId="6" applyNumberFormat="1" applyFont="1"/>
    <xf numFmtId="165" fontId="61" fillId="0" borderId="0" xfId="6" applyNumberFormat="1" applyFont="1" applyProtection="1">
      <protection locked="0"/>
    </xf>
    <xf numFmtId="165" fontId="62" fillId="0" borderId="0" xfId="6" applyNumberFormat="1" applyFont="1"/>
    <xf numFmtId="165" fontId="61" fillId="19" borderId="10" xfId="6" applyNumberFormat="1" applyFont="1" applyFill="1" applyBorder="1" applyAlignment="1">
      <alignment horizontal="right" vertical="center" wrapText="1"/>
    </xf>
    <xf numFmtId="165" fontId="61" fillId="0" borderId="0" xfId="6" applyNumberFormat="1" applyFont="1" applyBorder="1" applyAlignment="1">
      <alignment horizontal="right" vertical="center" wrapText="1"/>
    </xf>
    <xf numFmtId="165" fontId="63" fillId="0" borderId="0" xfId="6" applyNumberFormat="1" applyFont="1" applyProtection="1">
      <protection locked="0"/>
    </xf>
    <xf numFmtId="165" fontId="63" fillId="0" borderId="10" xfId="9" applyNumberFormat="1" applyFont="1" applyBorder="1" applyProtection="1"/>
    <xf numFmtId="165" fontId="63" fillId="0" borderId="0" xfId="9" applyNumberFormat="1" applyFont="1" applyBorder="1" applyProtection="1"/>
    <xf numFmtId="169" fontId="63" fillId="0" borderId="0" xfId="5" applyNumberFormat="1" applyFont="1" applyProtection="1">
      <protection locked="0"/>
    </xf>
    <xf numFmtId="169" fontId="62" fillId="0" borderId="0" xfId="5" applyNumberFormat="1" applyFont="1"/>
    <xf numFmtId="169" fontId="63" fillId="0" borderId="0" xfId="5" applyNumberFormat="1" applyFont="1" applyBorder="1" applyProtection="1"/>
    <xf numFmtId="165" fontId="24" fillId="0" borderId="0" xfId="6" applyNumberFormat="1" applyFont="1" applyProtection="1">
      <protection locked="0"/>
    </xf>
    <xf numFmtId="165" fontId="51" fillId="0" borderId="0" xfId="6" applyNumberFormat="1" applyFont="1" applyProtection="1">
      <protection locked="0"/>
    </xf>
    <xf numFmtId="165" fontId="24" fillId="19" borderId="10" xfId="6" applyNumberFormat="1" applyFont="1" applyFill="1" applyBorder="1" applyAlignment="1">
      <alignment horizontal="right" vertical="center" wrapText="1"/>
    </xf>
    <xf numFmtId="165" fontId="51" fillId="0" borderId="0" xfId="6" applyNumberFormat="1" applyFont="1" applyBorder="1"/>
    <xf numFmtId="165" fontId="51" fillId="0" borderId="0" xfId="6" applyNumberFormat="1" applyFont="1"/>
    <xf numFmtId="165" fontId="64" fillId="0" borderId="0" xfId="6" applyNumberFormat="1" applyFont="1" applyProtection="1">
      <protection locked="0"/>
    </xf>
    <xf numFmtId="165" fontId="64" fillId="0" borderId="10" xfId="9" applyNumberFormat="1" applyFont="1" applyBorder="1" applyProtection="1"/>
    <xf numFmtId="165" fontId="64" fillId="0" borderId="0" xfId="9" applyNumberFormat="1" applyFont="1" applyFill="1" applyBorder="1" applyProtection="1"/>
    <xf numFmtId="165" fontId="64" fillId="0" borderId="0" xfId="9" applyNumberFormat="1" applyFont="1" applyBorder="1" applyProtection="1"/>
    <xf numFmtId="0" fontId="65" fillId="0" borderId="0" xfId="6" applyFont="1" applyProtection="1">
      <protection locked="0"/>
    </xf>
    <xf numFmtId="0" fontId="55" fillId="0" borderId="0" xfId="6" applyFont="1" applyProtection="1">
      <protection locked="0"/>
    </xf>
    <xf numFmtId="4" fontId="55" fillId="0" borderId="0" xfId="6" applyNumberFormat="1" applyFont="1" applyBorder="1" applyProtection="1">
      <protection locked="0"/>
    </xf>
    <xf numFmtId="165" fontId="66" fillId="0" borderId="0" xfId="6" applyNumberFormat="1" applyFont="1"/>
    <xf numFmtId="165" fontId="67" fillId="0" borderId="0" xfId="6" applyNumberFormat="1" applyFont="1"/>
    <xf numFmtId="165" fontId="66" fillId="19" borderId="10" xfId="6" applyNumberFormat="1" applyFont="1" applyFill="1" applyBorder="1" applyAlignment="1">
      <alignment horizontal="right" vertical="center" wrapText="1"/>
    </xf>
    <xf numFmtId="165" fontId="68" fillId="0" borderId="0" xfId="6" applyNumberFormat="1" applyFont="1" applyProtection="1">
      <protection locked="0"/>
    </xf>
    <xf numFmtId="165" fontId="67" fillId="0" borderId="0" xfId="6" applyNumberFormat="1" applyFont="1" applyProtection="1">
      <protection locked="0"/>
    </xf>
    <xf numFmtId="164" fontId="68" fillId="0" borderId="10" xfId="1" applyFont="1" applyBorder="1" applyProtection="1"/>
    <xf numFmtId="165" fontId="68" fillId="0" borderId="0" xfId="9" applyNumberFormat="1" applyFont="1" applyBorder="1" applyProtection="1"/>
    <xf numFmtId="9" fontId="68" fillId="0" borderId="0" xfId="5" applyFont="1" applyProtection="1">
      <protection locked="0"/>
    </xf>
    <xf numFmtId="9" fontId="67" fillId="0" borderId="0" xfId="5" applyFont="1" applyProtection="1">
      <protection locked="0"/>
    </xf>
    <xf numFmtId="9" fontId="68" fillId="0" borderId="0" xfId="5" applyFont="1" applyBorder="1" applyProtection="1"/>
    <xf numFmtId="9" fontId="67" fillId="0" borderId="0" xfId="5" applyFont="1"/>
    <xf numFmtId="0" fontId="69" fillId="0" borderId="0" xfId="6" applyFont="1"/>
    <xf numFmtId="2" fontId="70" fillId="0" borderId="0" xfId="6" applyNumberFormat="1" applyFont="1"/>
    <xf numFmtId="4" fontId="69" fillId="0" borderId="0" xfId="6" applyNumberFormat="1" applyFont="1" applyBorder="1"/>
    <xf numFmtId="0" fontId="70" fillId="0" borderId="0" xfId="6" applyFont="1"/>
    <xf numFmtId="2" fontId="71" fillId="0" borderId="0" xfId="6" applyNumberFormat="1" applyFont="1"/>
    <xf numFmtId="164" fontId="71" fillId="0" borderId="0" xfId="1" applyFont="1"/>
    <xf numFmtId="165" fontId="23" fillId="0" borderId="0" xfId="6" applyNumberFormat="1" applyFont="1" applyFill="1" applyProtection="1">
      <protection locked="0"/>
    </xf>
    <xf numFmtId="165" fontId="71" fillId="0" borderId="0" xfId="6" applyNumberFormat="1" applyFont="1"/>
    <xf numFmtId="165" fontId="23" fillId="0" borderId="10" xfId="6" applyNumberFormat="1" applyFont="1" applyBorder="1" applyAlignment="1">
      <alignment horizontal="right" vertical="center" wrapText="1"/>
    </xf>
    <xf numFmtId="165" fontId="72" fillId="0" borderId="0" xfId="6" applyNumberFormat="1" applyFont="1" applyFill="1" applyProtection="1">
      <protection locked="0"/>
    </xf>
    <xf numFmtId="165" fontId="71" fillId="0" borderId="10" xfId="9" applyNumberFormat="1" applyFont="1" applyBorder="1" applyProtection="1"/>
    <xf numFmtId="0" fontId="7" fillId="0" borderId="5" xfId="0" applyFont="1" applyBorder="1" applyAlignment="1">
      <alignment vertical="top"/>
    </xf>
    <xf numFmtId="0" fontId="75" fillId="5" borderId="0" xfId="0" quotePrefix="1" applyFont="1" applyFill="1" applyBorder="1" applyAlignment="1">
      <alignment horizontal="center" vertical="center" wrapText="1"/>
    </xf>
    <xf numFmtId="0" fontId="75" fillId="5" borderId="9" xfId="0" quotePrefix="1" applyFont="1" applyFill="1" applyBorder="1" applyAlignment="1">
      <alignment horizontal="center" vertical="center" wrapText="1"/>
    </xf>
    <xf numFmtId="0" fontId="75" fillId="5" borderId="0" xfId="0" applyFont="1" applyFill="1" applyBorder="1" applyAlignment="1">
      <alignment horizontal="center" vertical="center" wrapText="1"/>
    </xf>
    <xf numFmtId="165" fontId="0" fillId="0" borderId="0" xfId="0" applyNumberFormat="1" applyAlignment="1">
      <alignment horizontal="center" vertical="center" wrapText="1"/>
    </xf>
    <xf numFmtId="0" fontId="2" fillId="0" borderId="6" xfId="0" applyFont="1" applyBorder="1" applyAlignment="1"/>
    <xf numFmtId="0" fontId="49" fillId="0" borderId="29" xfId="7" applyFont="1" applyFill="1" applyBorder="1" applyAlignment="1">
      <alignment horizontal="left"/>
    </xf>
    <xf numFmtId="0" fontId="49" fillId="0" borderId="30" xfId="7" applyFont="1" applyBorder="1"/>
    <xf numFmtId="4" fontId="41" fillId="19" borderId="28" xfId="7" applyNumberFormat="1" applyFont="1" applyFill="1" applyBorder="1" applyAlignment="1">
      <alignment horizontal="right"/>
    </xf>
    <xf numFmtId="0" fontId="49" fillId="0" borderId="30" xfId="7" applyFont="1" applyFill="1" applyBorder="1"/>
    <xf numFmtId="0" fontId="40" fillId="0" borderId="29" xfId="7" applyFont="1" applyFill="1" applyBorder="1" applyAlignment="1">
      <alignment horizontal="left"/>
    </xf>
    <xf numFmtId="0" fontId="40" fillId="0" borderId="30" xfId="7" applyFont="1" applyFill="1" applyBorder="1"/>
    <xf numFmtId="0" fontId="40" fillId="0" borderId="30" xfId="7" applyFont="1" applyBorder="1"/>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21" fillId="10" borderId="4" xfId="0" applyFont="1" applyFill="1" applyBorder="1" applyAlignment="1">
      <alignment horizontal="center" vertical="center"/>
    </xf>
    <xf numFmtId="0" fontId="21" fillId="10" borderId="0" xfId="0" applyFont="1" applyFill="1" applyAlignment="1">
      <alignment horizontal="center" vertical="center"/>
    </xf>
    <xf numFmtId="0" fontId="21" fillId="10" borderId="5" xfId="0" applyFont="1" applyFill="1" applyBorder="1" applyAlignment="1">
      <alignment horizontal="center" vertical="center"/>
    </xf>
    <xf numFmtId="0" fontId="6" fillId="0" borderId="4" xfId="0" quotePrefix="1" applyFont="1" applyBorder="1" applyAlignment="1">
      <alignment horizontal="left" vertical="top" wrapText="1"/>
    </xf>
    <xf numFmtId="0" fontId="6" fillId="0" borderId="0" xfId="0" applyFont="1" applyBorder="1" applyAlignment="1">
      <alignment horizontal="left" vertical="top"/>
    </xf>
    <xf numFmtId="0" fontId="6" fillId="0" borderId="5" xfId="0" applyFont="1" applyBorder="1" applyAlignment="1">
      <alignment horizontal="left" vertical="top"/>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31" fillId="0" borderId="4" xfId="0" applyFont="1" applyBorder="1" applyAlignment="1">
      <alignment horizontal="left" vertical="top" wrapText="1"/>
    </xf>
    <xf numFmtId="0" fontId="31" fillId="0" borderId="0" xfId="0" applyFont="1" applyBorder="1" applyAlignment="1">
      <alignment horizontal="left" vertical="top" wrapText="1"/>
    </xf>
    <xf numFmtId="0" fontId="31" fillId="0" borderId="5" xfId="0" applyFont="1" applyBorder="1" applyAlignment="1">
      <alignment horizontal="left" vertical="top"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0" xfId="0" quotePrefix="1" applyFont="1" applyBorder="1" applyAlignment="1">
      <alignment horizontal="left" vertical="top" wrapText="1"/>
    </xf>
    <xf numFmtId="0" fontId="6" fillId="0" borderId="5" xfId="0" quotePrefix="1" applyFont="1" applyBorder="1" applyAlignment="1">
      <alignment horizontal="left" vertical="top" wrapText="1"/>
    </xf>
    <xf numFmtId="0" fontId="41" fillId="0" borderId="4" xfId="0" applyFont="1" applyBorder="1" applyAlignment="1">
      <alignment horizontal="left" vertical="top" wrapText="1"/>
    </xf>
    <xf numFmtId="0" fontId="41" fillId="0" borderId="0" xfId="0" applyFont="1" applyBorder="1" applyAlignment="1">
      <alignment horizontal="left" vertical="top"/>
    </xf>
    <xf numFmtId="0" fontId="41" fillId="0" borderId="5" xfId="0" applyFont="1" applyBorder="1" applyAlignment="1">
      <alignment horizontal="left" vertical="top"/>
    </xf>
    <xf numFmtId="0" fontId="41" fillId="0" borderId="4" xfId="0" applyFont="1" applyBorder="1" applyAlignment="1">
      <alignment horizontal="left" vertical="top"/>
    </xf>
    <xf numFmtId="0" fontId="41" fillId="0" borderId="6" xfId="0" applyFont="1" applyBorder="1" applyAlignment="1">
      <alignment horizontal="left" vertical="top"/>
    </xf>
    <xf numFmtId="0" fontId="41" fillId="0" borderId="7" xfId="0" applyFont="1" applyBorder="1" applyAlignment="1">
      <alignment horizontal="left" vertical="top"/>
    </xf>
    <xf numFmtId="0" fontId="41" fillId="0" borderId="8" xfId="0" applyFont="1" applyBorder="1" applyAlignment="1">
      <alignment horizontal="left" vertical="top"/>
    </xf>
    <xf numFmtId="0" fontId="0" fillId="0" borderId="4" xfId="0" quotePrefix="1"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5" fillId="2" borderId="0" xfId="0" applyFont="1" applyFill="1" applyAlignment="1">
      <alignment horizontal="center" vertical="center" wrapText="1"/>
    </xf>
    <xf numFmtId="0" fontId="0" fillId="4" borderId="0" xfId="0" applyFill="1" applyBorder="1" applyAlignment="1">
      <alignment horizontal="center" vertical="top" wrapText="1"/>
    </xf>
    <xf numFmtId="0" fontId="0" fillId="4" borderId="5" xfId="0" applyFill="1" applyBorder="1" applyAlignment="1">
      <alignment horizontal="center" vertical="top" wrapText="1"/>
    </xf>
    <xf numFmtId="0" fontId="14" fillId="7" borderId="0" xfId="0" applyFont="1" applyFill="1" applyAlignment="1">
      <alignment horizontal="left" wrapText="1"/>
    </xf>
    <xf numFmtId="0" fontId="13" fillId="7" borderId="0" xfId="0" applyFont="1" applyFill="1" applyAlignment="1">
      <alignment horizontal="left" vertical="center"/>
    </xf>
    <xf numFmtId="0" fontId="5" fillId="5" borderId="0" xfId="0" applyFont="1" applyFill="1" applyBorder="1" applyAlignment="1">
      <alignment horizontal="center" vertical="center"/>
    </xf>
    <xf numFmtId="0" fontId="20" fillId="5" borderId="0" xfId="0" applyFont="1" applyFill="1" applyBorder="1" applyAlignment="1">
      <alignment horizontal="center" vertical="center" wrapText="1"/>
    </xf>
    <xf numFmtId="0" fontId="16" fillId="8"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xf>
    <xf numFmtId="0" fontId="37" fillId="16" borderId="0" xfId="0" applyFont="1" applyFill="1" applyAlignment="1">
      <alignment horizontal="left"/>
    </xf>
    <xf numFmtId="0" fontId="35" fillId="11" borderId="0" xfId="6" applyFont="1" applyFill="1" applyAlignment="1">
      <alignment horizontal="center" vertical="center" wrapText="1"/>
    </xf>
    <xf numFmtId="0" fontId="38" fillId="0" borderId="0" xfId="0" applyFont="1" applyAlignment="1">
      <alignment horizontal="center"/>
    </xf>
    <xf numFmtId="0" fontId="0" fillId="0" borderId="13" xfId="0" applyBorder="1" applyAlignment="1">
      <alignment horizontal="left" vertical="top" wrapText="1"/>
    </xf>
    <xf numFmtId="0" fontId="20" fillId="13" borderId="0" xfId="0" applyFont="1" applyFill="1" applyAlignment="1">
      <alignment horizontal="left"/>
    </xf>
    <xf numFmtId="0" fontId="5" fillId="18" borderId="22" xfId="7" applyFont="1" applyFill="1" applyBorder="1" applyAlignment="1">
      <alignment horizontal="left" vertical="top" wrapText="1"/>
    </xf>
    <xf numFmtId="0" fontId="5" fillId="18" borderId="23" xfId="7" applyFont="1" applyFill="1" applyBorder="1" applyAlignment="1">
      <alignment horizontal="left" vertical="top" wrapText="1"/>
    </xf>
    <xf numFmtId="0" fontId="17" fillId="16" borderId="25" xfId="7" applyFont="1" applyFill="1" applyBorder="1" applyAlignment="1">
      <alignment horizontal="left" vertical="center" wrapText="1"/>
    </xf>
    <xf numFmtId="0" fontId="17" fillId="16" borderId="0" xfId="7" applyFont="1" applyFill="1" applyBorder="1" applyAlignment="1">
      <alignment horizontal="left" vertical="center" wrapText="1"/>
    </xf>
    <xf numFmtId="0" fontId="17" fillId="16" borderId="25" xfId="7" applyFont="1" applyFill="1" applyBorder="1" applyAlignment="1">
      <alignment vertical="center" wrapText="1"/>
    </xf>
    <xf numFmtId="0" fontId="17" fillId="16" borderId="0" xfId="7" applyFont="1" applyFill="1" applyBorder="1" applyAlignment="1">
      <alignment vertical="center" wrapText="1"/>
    </xf>
    <xf numFmtId="0" fontId="17" fillId="16" borderId="22" xfId="7" applyFont="1" applyFill="1" applyBorder="1" applyAlignment="1">
      <alignment horizontal="left" wrapText="1"/>
    </xf>
    <xf numFmtId="0" fontId="17" fillId="16" borderId="23" xfId="7" applyFont="1" applyFill="1" applyBorder="1" applyAlignment="1">
      <alignment horizontal="left" wrapText="1"/>
    </xf>
    <xf numFmtId="0" fontId="35" fillId="15" borderId="0" xfId="6" applyFont="1" applyFill="1" applyAlignment="1">
      <alignment horizontal="center" vertical="center"/>
    </xf>
    <xf numFmtId="0" fontId="43" fillId="17" borderId="17" xfId="7" applyFont="1" applyFill="1" applyBorder="1" applyAlignment="1">
      <alignment vertical="center" wrapText="1"/>
    </xf>
    <xf numFmtId="0" fontId="31" fillId="17" borderId="18" xfId="7" applyFont="1" applyFill="1" applyBorder="1" applyAlignment="1">
      <alignment vertical="center" wrapText="1"/>
    </xf>
    <xf numFmtId="0" fontId="31" fillId="17" borderId="19" xfId="7" applyFont="1" applyFill="1" applyBorder="1" applyAlignment="1">
      <alignment vertical="center" wrapText="1"/>
    </xf>
    <xf numFmtId="0" fontId="46" fillId="0" borderId="20" xfId="7" applyFont="1" applyBorder="1" applyAlignment="1">
      <alignment horizontal="center" vertical="center" wrapText="1"/>
    </xf>
    <xf numFmtId="0" fontId="46" fillId="0" borderId="0" xfId="7" applyFont="1" applyAlignment="1">
      <alignment horizontal="center" vertical="center" wrapText="1"/>
    </xf>
    <xf numFmtId="0" fontId="17" fillId="18" borderId="22" xfId="7" applyFont="1" applyFill="1" applyBorder="1" applyAlignment="1">
      <alignment horizontal="left" vertical="top" wrapText="1"/>
    </xf>
    <xf numFmtId="0" fontId="17" fillId="18" borderId="23" xfId="7" applyFont="1" applyFill="1" applyBorder="1" applyAlignment="1">
      <alignment horizontal="left" vertical="top" wrapText="1"/>
    </xf>
    <xf numFmtId="0" fontId="35" fillId="11" borderId="0" xfId="6" applyFont="1" applyFill="1" applyAlignment="1">
      <alignment horizontal="center" vertical="center"/>
    </xf>
  </cellXfs>
  <cellStyles count="10">
    <cellStyle name="Milliers 2" xfId="1" xr:uid="{F00ABAEA-620B-4527-9C36-9446C58D5CD7}"/>
    <cellStyle name="Milliers 2 2" xfId="8" xr:uid="{A92624DD-72C3-423C-BD99-7CC826785F35}"/>
    <cellStyle name="Monétaire" xfId="4" builtinId="4"/>
    <cellStyle name="Monétaire 2" xfId="2" xr:uid="{F63C285F-B414-4177-8880-EE8CE53F98A3}"/>
    <cellStyle name="Normal" xfId="0" builtinId="0"/>
    <cellStyle name="Normal 2" xfId="3" xr:uid="{65A8C285-AAB4-46CD-842C-8284B11746B0}"/>
    <cellStyle name="Normal 2 2" xfId="7" xr:uid="{06B2E38C-2C72-4E06-939A-2C8388623B3B}"/>
    <cellStyle name="Normal 3" xfId="6" xr:uid="{248BB28E-8A69-4861-AF8C-BB84EA7243F2}"/>
    <cellStyle name="Pourcentage" xfId="5" builtinId="5"/>
    <cellStyle name="Pourcentage 3" xfId="9" xr:uid="{34D7A9CE-C58B-49B4-B603-E01B65D3462C}"/>
  </cellStyles>
  <dxfs count="0"/>
  <tableStyles count="1" defaultTableStyle="TableStyleMedium2" defaultPivotStyle="PivotStyleLight16">
    <tableStyle name="Invisible" pivot="0" table="0" count="0" xr9:uid="{9C66136B-0992-43CC-896F-AFD301D2488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Exemple PCI'!A1"/><Relationship Id="rId6" Type="http://schemas.openxmlformats.org/officeDocument/2006/relationships/hyperlink" Target="#'TJP Etapes 2 &#224; 6 '!A1"/><Relationship Id="rId5" Type="http://schemas.openxmlformats.org/officeDocument/2006/relationships/hyperlink" Target="#'Tarif de repas - BA'!A1"/><Relationship Id="rId4" Type="http://schemas.openxmlformats.org/officeDocument/2006/relationships/hyperlink" Target="#'TJP Etape 1 CRPP simplifi&#233;'!A1"/></Relationships>
</file>

<file path=xl/drawings/_rels/drawing2.xml.rels><?xml version="1.0" encoding="UTF-8" standalone="yes"?>
<Relationships xmlns="http://schemas.openxmlformats.org/package/2006/relationships"><Relationship Id="rId1" Type="http://schemas.openxmlformats.org/officeDocument/2006/relationships/hyperlink" Target="#'Fiche de contenu d&#233;taill&#233;e'!C12"/></Relationships>
</file>

<file path=xl/drawings/_rels/drawing3.xml.rels><?xml version="1.0" encoding="UTF-8" standalone="yes"?>
<Relationships xmlns="http://schemas.openxmlformats.org/package/2006/relationships"><Relationship Id="rId3" Type="http://schemas.openxmlformats.org/officeDocument/2006/relationships/hyperlink" Target="#'Tarif de repas - BA'!C12:E18"/><Relationship Id="rId2" Type="http://schemas.openxmlformats.org/officeDocument/2006/relationships/hyperlink" Target="#'Tarif de repas - BA'!D4:F10"/><Relationship Id="rId1" Type="http://schemas.openxmlformats.org/officeDocument/2006/relationships/hyperlink" Target="#'Fiche de contenu d&#233;taill&#233;e'!C12"/><Relationship Id="rId5" Type="http://schemas.openxmlformats.org/officeDocument/2006/relationships/hyperlink" Target="#'Tarif de repas - BA'!D24:F24"/><Relationship Id="rId4" Type="http://schemas.openxmlformats.org/officeDocument/2006/relationships/hyperlink" Target="#'Tarif de repas - BA'!D20:F20"/></Relationships>
</file>

<file path=xl/drawings/_rels/drawing4.xml.rels><?xml version="1.0" encoding="UTF-8" standalone="yes"?>
<Relationships xmlns="http://schemas.openxmlformats.org/package/2006/relationships"><Relationship Id="rId1" Type="http://schemas.openxmlformats.org/officeDocument/2006/relationships/hyperlink" Target="#'Fiche de contenu d&#233;taill&#233;e'!C12"/></Relationships>
</file>

<file path=xl/drawings/_rels/drawing5.xml.rels><?xml version="1.0" encoding="UTF-8" standalone="yes"?>
<Relationships xmlns="http://schemas.openxmlformats.org/package/2006/relationships"><Relationship Id="rId1" Type="http://schemas.openxmlformats.org/officeDocument/2006/relationships/hyperlink" Target="#'Fiche de contenu d&#233;taill&#233;e'!C12"/></Relationships>
</file>

<file path=xl/drawings/drawing1.xml><?xml version="1.0" encoding="utf-8"?>
<xdr:wsDr xmlns:xdr="http://schemas.openxmlformats.org/drawingml/2006/spreadsheetDrawing" xmlns:a="http://schemas.openxmlformats.org/drawingml/2006/main">
  <xdr:twoCellAnchor>
    <xdr:from>
      <xdr:col>7</xdr:col>
      <xdr:colOff>762000</xdr:colOff>
      <xdr:row>131</xdr:row>
      <xdr:rowOff>161925</xdr:rowOff>
    </xdr:from>
    <xdr:to>
      <xdr:col>10</xdr:col>
      <xdr:colOff>864023</xdr:colOff>
      <xdr:row>134</xdr:row>
      <xdr:rowOff>165063</xdr:rowOff>
    </xdr:to>
    <xdr:sp macro="" textlink="">
      <xdr:nvSpPr>
        <xdr:cNvPr id="19" name="Rectangle : coins arrondis 18">
          <a:hlinkClick xmlns:r="http://schemas.openxmlformats.org/officeDocument/2006/relationships" r:id="rId1"/>
          <a:extLst>
            <a:ext uri="{FF2B5EF4-FFF2-40B4-BE49-F238E27FC236}">
              <a16:creationId xmlns:a16="http://schemas.microsoft.com/office/drawing/2014/main" id="{4B8149C8-6870-489D-9ED3-56A1A43B4859}"/>
            </a:ext>
          </a:extLst>
        </xdr:cNvPr>
        <xdr:cNvSpPr/>
      </xdr:nvSpPr>
      <xdr:spPr>
        <a:xfrm>
          <a:off x="7084219" y="28391644"/>
          <a:ext cx="2852367" cy="503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fr-FR" sz="1000" b="1">
              <a:latin typeface="Verdana" panose="020B0604030504040204" pitchFamily="34" charset="0"/>
              <a:ea typeface="Verdana" panose="020B0604030504040204" pitchFamily="34" charset="0"/>
            </a:rPr>
            <a:t>EXEMPLE de calcul</a:t>
          </a:r>
          <a:r>
            <a:rPr lang="fr-FR" sz="1000" b="1" baseline="0">
              <a:latin typeface="Verdana" panose="020B0604030504040204" pitchFamily="34" charset="0"/>
              <a:ea typeface="Verdana" panose="020B0604030504040204" pitchFamily="34" charset="0"/>
            </a:rPr>
            <a:t> de PCI pour pôles hospitaliers</a:t>
          </a:r>
          <a:endParaRPr lang="fr-FR" sz="1000" b="1">
            <a:latin typeface="Verdana" panose="020B0604030504040204" pitchFamily="34" charset="0"/>
            <a:ea typeface="Verdana" panose="020B0604030504040204" pitchFamily="34" charset="0"/>
          </a:endParaRPr>
        </a:p>
      </xdr:txBody>
    </xdr:sp>
    <xdr:clientData/>
  </xdr:twoCellAnchor>
  <xdr:twoCellAnchor editAs="oneCell">
    <xdr:from>
      <xdr:col>1</xdr:col>
      <xdr:colOff>861060</xdr:colOff>
      <xdr:row>19</xdr:row>
      <xdr:rowOff>7620</xdr:rowOff>
    </xdr:from>
    <xdr:to>
      <xdr:col>1</xdr:col>
      <xdr:colOff>1277197</xdr:colOff>
      <xdr:row>20</xdr:row>
      <xdr:rowOff>285962</xdr:rowOff>
    </xdr:to>
    <xdr:pic>
      <xdr:nvPicPr>
        <xdr:cNvPr id="22" name="Graphique 6" descr="Signe pouce en haut avec un remplissage uni">
          <a:extLst>
            <a:ext uri="{FF2B5EF4-FFF2-40B4-BE49-F238E27FC236}">
              <a16:creationId xmlns:a16="http://schemas.microsoft.com/office/drawing/2014/main" id="{966B6B85-9768-43A8-89DD-F3E6E700E6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35380" y="6187440"/>
          <a:ext cx="408517" cy="465032"/>
        </a:xfrm>
        <a:prstGeom prst="rect">
          <a:avLst/>
        </a:prstGeom>
      </xdr:spPr>
    </xdr:pic>
    <xdr:clientData/>
  </xdr:twoCellAnchor>
  <xdr:twoCellAnchor>
    <xdr:from>
      <xdr:col>7</xdr:col>
      <xdr:colOff>701040</xdr:colOff>
      <xdr:row>164</xdr:row>
      <xdr:rowOff>92709</xdr:rowOff>
    </xdr:from>
    <xdr:to>
      <xdr:col>10</xdr:col>
      <xdr:colOff>860425</xdr:colOff>
      <xdr:row>167</xdr:row>
      <xdr:rowOff>19049</xdr:rowOff>
    </xdr:to>
    <xdr:sp macro="" textlink="">
      <xdr:nvSpPr>
        <xdr:cNvPr id="28" name="ZoneTexte 27">
          <a:hlinkClick xmlns:r="http://schemas.openxmlformats.org/officeDocument/2006/relationships" r:id="rId4"/>
          <a:extLst>
            <a:ext uri="{FF2B5EF4-FFF2-40B4-BE49-F238E27FC236}">
              <a16:creationId xmlns:a16="http://schemas.microsoft.com/office/drawing/2014/main" id="{30182D5A-DBCC-49E7-97B1-5615EE806D21}"/>
            </a:ext>
          </a:extLst>
        </xdr:cNvPr>
        <xdr:cNvSpPr txBox="1"/>
      </xdr:nvSpPr>
      <xdr:spPr>
        <a:xfrm>
          <a:off x="7016115" y="30115509"/>
          <a:ext cx="2902585" cy="412115"/>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ctr" anchorCtr="0"/>
        <a:lstStyle/>
        <a:p>
          <a:pPr algn="ctr"/>
          <a:r>
            <a:rPr lang="fr-FR" sz="1000">
              <a:latin typeface="Verdana" panose="020B0604030504040204" pitchFamily="34" charset="0"/>
              <a:ea typeface="Verdana" panose="020B0604030504040204" pitchFamily="34" charset="0"/>
            </a:rPr>
            <a:t>Fiche de rappel et saisie (CRPP simplifié)</a:t>
          </a:r>
        </a:p>
      </xdr:txBody>
    </xdr:sp>
    <xdr:clientData/>
  </xdr:twoCellAnchor>
  <xdr:twoCellAnchor>
    <xdr:from>
      <xdr:col>7</xdr:col>
      <xdr:colOff>668867</xdr:colOff>
      <xdr:row>162</xdr:row>
      <xdr:rowOff>628861</xdr:rowOff>
    </xdr:from>
    <xdr:to>
      <xdr:col>10</xdr:col>
      <xdr:colOff>846243</xdr:colOff>
      <xdr:row>162</xdr:row>
      <xdr:rowOff>1067012</xdr:rowOff>
    </xdr:to>
    <xdr:sp macro="" textlink="">
      <xdr:nvSpPr>
        <xdr:cNvPr id="30" name="ZoneTexte 29">
          <a:hlinkClick xmlns:r="http://schemas.openxmlformats.org/officeDocument/2006/relationships" r:id="rId5"/>
          <a:extLst>
            <a:ext uri="{FF2B5EF4-FFF2-40B4-BE49-F238E27FC236}">
              <a16:creationId xmlns:a16="http://schemas.microsoft.com/office/drawing/2014/main" id="{D033530D-6326-4C4C-8577-59CB02248DD6}"/>
            </a:ext>
          </a:extLst>
        </xdr:cNvPr>
        <xdr:cNvSpPr txBox="1"/>
      </xdr:nvSpPr>
      <xdr:spPr>
        <a:xfrm>
          <a:off x="6983942" y="34394986"/>
          <a:ext cx="2920576" cy="438151"/>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nchorCtr="0"/>
        <a:lstStyle/>
        <a:p>
          <a:pPr algn="ctr"/>
          <a:r>
            <a:rPr lang="fr-FR" sz="1000" b="1">
              <a:latin typeface="Verdana" panose="020B0604030504040204" pitchFamily="34" charset="0"/>
              <a:ea typeface="Verdana" panose="020B0604030504040204" pitchFamily="34" charset="0"/>
            </a:rPr>
            <a:t>Fiche (exemple) : tarif de repas pour BA</a:t>
          </a:r>
        </a:p>
      </xdr:txBody>
    </xdr:sp>
    <xdr:clientData/>
  </xdr:twoCellAnchor>
  <xdr:twoCellAnchor>
    <xdr:from>
      <xdr:col>7</xdr:col>
      <xdr:colOff>702099</xdr:colOff>
      <xdr:row>169</xdr:row>
      <xdr:rowOff>20320</xdr:rowOff>
    </xdr:from>
    <xdr:to>
      <xdr:col>10</xdr:col>
      <xdr:colOff>865294</xdr:colOff>
      <xdr:row>171</xdr:row>
      <xdr:rowOff>123825</xdr:rowOff>
    </xdr:to>
    <xdr:sp macro="" textlink="">
      <xdr:nvSpPr>
        <xdr:cNvPr id="32" name="ZoneTexte 31">
          <a:hlinkClick xmlns:r="http://schemas.openxmlformats.org/officeDocument/2006/relationships" r:id="rId6"/>
          <a:extLst>
            <a:ext uri="{FF2B5EF4-FFF2-40B4-BE49-F238E27FC236}">
              <a16:creationId xmlns:a16="http://schemas.microsoft.com/office/drawing/2014/main" id="{83885442-E218-4D7C-B57E-238E9CB0A8A5}"/>
            </a:ext>
          </a:extLst>
        </xdr:cNvPr>
        <xdr:cNvSpPr txBox="1"/>
      </xdr:nvSpPr>
      <xdr:spPr>
        <a:xfrm>
          <a:off x="7017174" y="30852745"/>
          <a:ext cx="2906395" cy="427355"/>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ctr" anchorCtr="0"/>
        <a:lstStyle/>
        <a:p>
          <a:pPr algn="ctr"/>
          <a:r>
            <a:rPr lang="fr-FR" sz="1000">
              <a:latin typeface="Verdana" panose="020B0604030504040204" pitchFamily="34" charset="0"/>
              <a:ea typeface="Verdana" panose="020B0604030504040204" pitchFamily="34" charset="0"/>
            </a:rPr>
            <a:t>TJP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59267</xdr:colOff>
      <xdr:row>1</xdr:row>
      <xdr:rowOff>50800</xdr:rowOff>
    </xdr:from>
    <xdr:to>
      <xdr:col>2</xdr:col>
      <xdr:colOff>324844</xdr:colOff>
      <xdr:row>1</xdr:row>
      <xdr:rowOff>322138</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ED616BA1-5403-4E91-829C-C1680ABA95D1}"/>
            </a:ext>
          </a:extLst>
        </xdr:cNvPr>
        <xdr:cNvSpPr txBox="1"/>
      </xdr:nvSpPr>
      <xdr:spPr>
        <a:xfrm>
          <a:off x="948267" y="211667"/>
          <a:ext cx="1154577" cy="271338"/>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800" b="1">
              <a:latin typeface="Verdana" panose="020B0604030504040204" pitchFamily="34" charset="0"/>
              <a:ea typeface="Verdana" panose="020B0604030504040204" pitchFamily="34" charset="0"/>
            </a:rPr>
            <a:t>Retour</a:t>
          </a:r>
          <a:r>
            <a:rPr lang="fr-FR" sz="800" b="1" baseline="0">
              <a:latin typeface="Verdana" panose="020B0604030504040204" pitchFamily="34" charset="0"/>
              <a:ea typeface="Verdana" panose="020B0604030504040204" pitchFamily="34" charset="0"/>
            </a:rPr>
            <a:t> accueil</a:t>
          </a:r>
          <a:endParaRPr lang="fr-FR" sz="800" b="1">
            <a:latin typeface="Verdana" panose="020B0604030504040204" pitchFamily="34" charset="0"/>
            <a:ea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160021</xdr:colOff>
      <xdr:row>0</xdr:row>
      <xdr:rowOff>45720</xdr:rowOff>
    </xdr:from>
    <xdr:to>
      <xdr:col>1</xdr:col>
      <xdr:colOff>1363980</xdr:colOff>
      <xdr:row>1</xdr:row>
      <xdr:rowOff>302987</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554E8E5E-07B0-48FF-A83E-504AA1211D04}"/>
            </a:ext>
          </a:extLst>
        </xdr:cNvPr>
        <xdr:cNvSpPr txBox="1"/>
      </xdr:nvSpPr>
      <xdr:spPr>
        <a:xfrm>
          <a:off x="323851" y="47625"/>
          <a:ext cx="1200149" cy="379187"/>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1000" b="1">
              <a:latin typeface="Verdana" panose="020B0604030504040204" pitchFamily="34" charset="0"/>
              <a:ea typeface="Verdana" panose="020B0604030504040204" pitchFamily="34" charset="0"/>
            </a:rPr>
            <a:t>Retour</a:t>
          </a:r>
          <a:r>
            <a:rPr lang="fr-FR" sz="1000" b="1" baseline="0">
              <a:latin typeface="Verdana" panose="020B0604030504040204" pitchFamily="34" charset="0"/>
              <a:ea typeface="Verdana" panose="020B0604030504040204" pitchFamily="34" charset="0"/>
            </a:rPr>
            <a:t> </a:t>
          </a:r>
          <a:r>
            <a:rPr lang="fr-FR" sz="900" b="1" baseline="0">
              <a:latin typeface="Verdana" panose="020B0604030504040204" pitchFamily="34" charset="0"/>
              <a:ea typeface="Verdana" panose="020B0604030504040204" pitchFamily="34" charset="0"/>
            </a:rPr>
            <a:t>accueil</a:t>
          </a:r>
          <a:endParaRPr lang="fr-FR" sz="1000" b="1">
            <a:latin typeface="Verdana" panose="020B0604030504040204" pitchFamily="34" charset="0"/>
            <a:ea typeface="Verdana" panose="020B0604030504040204" pitchFamily="34" charset="0"/>
          </a:endParaRPr>
        </a:p>
      </xdr:txBody>
    </xdr:sp>
    <xdr:clientData/>
  </xdr:twoCellAnchor>
  <xdr:twoCellAnchor>
    <xdr:from>
      <xdr:col>1</xdr:col>
      <xdr:colOff>83821</xdr:colOff>
      <xdr:row>2</xdr:row>
      <xdr:rowOff>114300</xdr:rowOff>
    </xdr:from>
    <xdr:to>
      <xdr:col>1</xdr:col>
      <xdr:colOff>1470660</xdr:colOff>
      <xdr:row>4</xdr:row>
      <xdr:rowOff>9595</xdr:rowOff>
    </xdr:to>
    <xdr:sp macro="" textlink="">
      <xdr:nvSpPr>
        <xdr:cNvPr id="3" name="ZoneTexte 2">
          <a:hlinkClick xmlns:r="http://schemas.openxmlformats.org/officeDocument/2006/relationships" r:id="rId2"/>
          <a:extLst>
            <a:ext uri="{FF2B5EF4-FFF2-40B4-BE49-F238E27FC236}">
              <a16:creationId xmlns:a16="http://schemas.microsoft.com/office/drawing/2014/main" id="{CD582E42-B4F3-4411-B681-9F190C3ACE1F}"/>
            </a:ext>
          </a:extLst>
        </xdr:cNvPr>
        <xdr:cNvSpPr txBox="1"/>
      </xdr:nvSpPr>
      <xdr:spPr>
        <a:xfrm>
          <a:off x="247651" y="1238250"/>
          <a:ext cx="1381124" cy="268675"/>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1100"/>
            <a:t>Démarrage   </a:t>
          </a:r>
          <a:r>
            <a:rPr lang="fr-FR" sz="1100">
              <a:sym typeface="Webdings" panose="05030102010509060703" pitchFamily="18" charset="2"/>
            </a:rPr>
            <a:t></a:t>
          </a:r>
          <a:endParaRPr lang="fr-FR" sz="1100"/>
        </a:p>
      </xdr:txBody>
    </xdr:sp>
    <xdr:clientData/>
  </xdr:twoCellAnchor>
  <xdr:twoCellAnchor>
    <xdr:from>
      <xdr:col>1</xdr:col>
      <xdr:colOff>76201</xdr:colOff>
      <xdr:row>11</xdr:row>
      <xdr:rowOff>38100</xdr:rowOff>
    </xdr:from>
    <xdr:to>
      <xdr:col>1</xdr:col>
      <xdr:colOff>1463040</xdr:colOff>
      <xdr:row>13</xdr:row>
      <xdr:rowOff>9525</xdr:rowOff>
    </xdr:to>
    <xdr:sp macro="" textlink="">
      <xdr:nvSpPr>
        <xdr:cNvPr id="4" name="ZoneTexte 3">
          <a:hlinkClick xmlns:r="http://schemas.openxmlformats.org/officeDocument/2006/relationships" r:id="rId3"/>
          <a:extLst>
            <a:ext uri="{FF2B5EF4-FFF2-40B4-BE49-F238E27FC236}">
              <a16:creationId xmlns:a16="http://schemas.microsoft.com/office/drawing/2014/main" id="{75713FDA-D689-40EF-BC31-74C98C7E142F}"/>
            </a:ext>
          </a:extLst>
        </xdr:cNvPr>
        <xdr:cNvSpPr txBox="1"/>
      </xdr:nvSpPr>
      <xdr:spPr>
        <a:xfrm>
          <a:off x="238126" y="2524125"/>
          <a:ext cx="1390649" cy="459105"/>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1100"/>
            <a:t>Inventaire</a:t>
          </a:r>
          <a:r>
            <a:rPr lang="fr-FR" sz="1100" baseline="0"/>
            <a:t> des questions   </a:t>
          </a:r>
          <a:r>
            <a:rPr lang="fr-FR" sz="1100">
              <a:sym typeface="Webdings" panose="05030102010509060703" pitchFamily="18" charset="2"/>
            </a:rPr>
            <a:t></a:t>
          </a:r>
          <a:endParaRPr lang="fr-FR" sz="1100"/>
        </a:p>
      </xdr:txBody>
    </xdr:sp>
    <xdr:clientData/>
  </xdr:twoCellAnchor>
  <xdr:twoCellAnchor>
    <xdr:from>
      <xdr:col>1</xdr:col>
      <xdr:colOff>144781</xdr:colOff>
      <xdr:row>20</xdr:row>
      <xdr:rowOff>114300</xdr:rowOff>
    </xdr:from>
    <xdr:to>
      <xdr:col>2</xdr:col>
      <xdr:colOff>388620</xdr:colOff>
      <xdr:row>22</xdr:row>
      <xdr:rowOff>76200</xdr:rowOff>
    </xdr:to>
    <xdr:sp macro="" textlink="">
      <xdr:nvSpPr>
        <xdr:cNvPr id="5" name="ZoneTexte 4">
          <a:hlinkClick xmlns:r="http://schemas.openxmlformats.org/officeDocument/2006/relationships" r:id="rId4"/>
          <a:extLst>
            <a:ext uri="{FF2B5EF4-FFF2-40B4-BE49-F238E27FC236}">
              <a16:creationId xmlns:a16="http://schemas.microsoft.com/office/drawing/2014/main" id="{10D30DC8-4F42-4C43-8E35-A67CB439944B}"/>
            </a:ext>
          </a:extLst>
        </xdr:cNvPr>
        <xdr:cNvSpPr txBox="1"/>
      </xdr:nvSpPr>
      <xdr:spPr>
        <a:xfrm>
          <a:off x="304801" y="7067550"/>
          <a:ext cx="1876424" cy="295275"/>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1100"/>
            <a:t>Ajustement des charges </a:t>
          </a:r>
          <a:r>
            <a:rPr lang="fr-FR" sz="1100">
              <a:sym typeface="Webdings" panose="05030102010509060703" pitchFamily="18" charset="2"/>
            </a:rPr>
            <a:t></a:t>
          </a:r>
          <a:endParaRPr lang="fr-FR" sz="1100"/>
        </a:p>
      </xdr:txBody>
    </xdr:sp>
    <xdr:clientData/>
  </xdr:twoCellAnchor>
  <xdr:twoCellAnchor>
    <xdr:from>
      <xdr:col>1</xdr:col>
      <xdr:colOff>152401</xdr:colOff>
      <xdr:row>24</xdr:row>
      <xdr:rowOff>91440</xdr:rowOff>
    </xdr:from>
    <xdr:to>
      <xdr:col>2</xdr:col>
      <xdr:colOff>327660</xdr:colOff>
      <xdr:row>25</xdr:row>
      <xdr:rowOff>198120</xdr:rowOff>
    </xdr:to>
    <xdr:sp macro="" textlink="">
      <xdr:nvSpPr>
        <xdr:cNvPr id="6" name="ZoneTexte 5">
          <a:hlinkClick xmlns:r="http://schemas.openxmlformats.org/officeDocument/2006/relationships" r:id="rId5"/>
          <a:extLst>
            <a:ext uri="{FF2B5EF4-FFF2-40B4-BE49-F238E27FC236}">
              <a16:creationId xmlns:a16="http://schemas.microsoft.com/office/drawing/2014/main" id="{EB934C79-CD86-4495-9DBC-AE894BCBC300}"/>
            </a:ext>
          </a:extLst>
        </xdr:cNvPr>
        <xdr:cNvSpPr txBox="1"/>
      </xdr:nvSpPr>
      <xdr:spPr>
        <a:xfrm>
          <a:off x="314326" y="7667625"/>
          <a:ext cx="1800224" cy="2667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1100"/>
            <a:t>Identification d'un</a:t>
          </a:r>
          <a:r>
            <a:rPr lang="fr-FR" sz="1100" baseline="0"/>
            <a:t> tarif </a:t>
          </a:r>
          <a:r>
            <a:rPr lang="fr-FR" sz="1100">
              <a:sym typeface="Webdings" panose="05030102010509060703" pitchFamily="18" charset="2"/>
            </a:rPr>
            <a:t></a:t>
          </a:r>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127000</xdr:colOff>
      <xdr:row>1</xdr:row>
      <xdr:rowOff>49389</xdr:rowOff>
    </xdr:from>
    <xdr:to>
      <xdr:col>0</xdr:col>
      <xdr:colOff>1505857</xdr:colOff>
      <xdr:row>1</xdr:row>
      <xdr:rowOff>466676</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6EE3301F-85CF-4257-97B8-E3AA3EA47413}"/>
            </a:ext>
          </a:extLst>
        </xdr:cNvPr>
        <xdr:cNvSpPr txBox="1"/>
      </xdr:nvSpPr>
      <xdr:spPr>
        <a:xfrm>
          <a:off x="130810" y="213219"/>
          <a:ext cx="1371237" cy="417287"/>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1100" b="1">
              <a:latin typeface="Verdana" panose="020B0604030504040204" pitchFamily="34" charset="0"/>
              <a:ea typeface="Verdana" panose="020B0604030504040204" pitchFamily="34" charset="0"/>
            </a:rPr>
            <a:t>Retour</a:t>
          </a:r>
          <a:r>
            <a:rPr lang="fr-FR" sz="1100" b="1" baseline="0">
              <a:latin typeface="Verdana" panose="020B0604030504040204" pitchFamily="34" charset="0"/>
              <a:ea typeface="Verdana" panose="020B0604030504040204" pitchFamily="34" charset="0"/>
            </a:rPr>
            <a:t> </a:t>
          </a:r>
          <a:r>
            <a:rPr lang="fr-FR" sz="1050" b="1" baseline="0">
              <a:latin typeface="Verdana" panose="020B0604030504040204" pitchFamily="34" charset="0"/>
              <a:ea typeface="Verdana" panose="020B0604030504040204" pitchFamily="34" charset="0"/>
            </a:rPr>
            <a:t>accueil</a:t>
          </a:r>
          <a:endParaRPr lang="fr-FR" sz="1100" b="1">
            <a:latin typeface="Verdana" panose="020B0604030504040204" pitchFamily="34" charset="0"/>
            <a:ea typeface="Verdana" panose="020B0604030504040204" pitchFamily="34" charset="0"/>
          </a:endParaRPr>
        </a:p>
      </xdr:txBody>
    </xdr:sp>
    <xdr:clientData/>
  </xdr:twoCellAnchor>
  <xdr:twoCellAnchor>
    <xdr:from>
      <xdr:col>0</xdr:col>
      <xdr:colOff>127001</xdr:colOff>
      <xdr:row>2</xdr:row>
      <xdr:rowOff>49389</xdr:rowOff>
    </xdr:from>
    <xdr:to>
      <xdr:col>0</xdr:col>
      <xdr:colOff>2286000</xdr:colOff>
      <xdr:row>2</xdr:row>
      <xdr:rowOff>310444</xdr:rowOff>
    </xdr:to>
    <xdr:sp macro="" textlink="">
      <xdr:nvSpPr>
        <xdr:cNvPr id="3" name="ZoneTexte 2">
          <a:extLst>
            <a:ext uri="{FF2B5EF4-FFF2-40B4-BE49-F238E27FC236}">
              <a16:creationId xmlns:a16="http://schemas.microsoft.com/office/drawing/2014/main" id="{D01A8B9B-B39A-40A8-88D8-45D521F9042E}"/>
            </a:ext>
          </a:extLst>
        </xdr:cNvPr>
        <xdr:cNvSpPr txBox="1"/>
      </xdr:nvSpPr>
      <xdr:spPr>
        <a:xfrm>
          <a:off x="130811" y="994269"/>
          <a:ext cx="2155189" cy="261055"/>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1100"/>
            <a:t>Indiquer</a:t>
          </a:r>
          <a:r>
            <a:rPr lang="fr-FR" sz="1100" baseline="0"/>
            <a:t> l'exercice comptable  </a:t>
          </a:r>
          <a:r>
            <a:rPr lang="fr-FR" sz="1100" baseline="0">
              <a:sym typeface="Webdings" panose="05030102010509060703" pitchFamily="18" charset="2"/>
            </a:rPr>
            <a:t></a:t>
          </a:r>
          <a:endParaRPr lang="fr-FR" sz="1100"/>
        </a:p>
      </xdr:txBody>
    </xdr:sp>
    <xdr:clientData/>
  </xdr:twoCellAnchor>
  <xdr:twoCellAnchor>
    <xdr:from>
      <xdr:col>0</xdr:col>
      <xdr:colOff>105833</xdr:colOff>
      <xdr:row>5</xdr:row>
      <xdr:rowOff>141111</xdr:rowOff>
    </xdr:from>
    <xdr:to>
      <xdr:col>0</xdr:col>
      <xdr:colOff>2264832</xdr:colOff>
      <xdr:row>7</xdr:row>
      <xdr:rowOff>93133</xdr:rowOff>
    </xdr:to>
    <xdr:sp macro="" textlink="">
      <xdr:nvSpPr>
        <xdr:cNvPr id="5" name="ZoneTexte 4">
          <a:extLst>
            <a:ext uri="{FF2B5EF4-FFF2-40B4-BE49-F238E27FC236}">
              <a16:creationId xmlns:a16="http://schemas.microsoft.com/office/drawing/2014/main" id="{22084766-1248-4C03-B78A-1472C5D2E5D8}"/>
            </a:ext>
          </a:extLst>
        </xdr:cNvPr>
        <xdr:cNvSpPr txBox="1"/>
      </xdr:nvSpPr>
      <xdr:spPr>
        <a:xfrm>
          <a:off x="103928" y="4130181"/>
          <a:ext cx="2164714" cy="65306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1100"/>
            <a:t>A partir de votre CRPP de l'EPRD, renseigner les cellules grisées de la colonne D</a:t>
          </a:r>
        </a:p>
      </xdr:txBody>
    </xdr:sp>
    <xdr:clientData/>
  </xdr:twoCellAnchor>
  <xdr:twoCellAnchor>
    <xdr:from>
      <xdr:col>0</xdr:col>
      <xdr:colOff>101600</xdr:colOff>
      <xdr:row>98</xdr:row>
      <xdr:rowOff>33867</xdr:rowOff>
    </xdr:from>
    <xdr:to>
      <xdr:col>0</xdr:col>
      <xdr:colOff>2260599</xdr:colOff>
      <xdr:row>98</xdr:row>
      <xdr:rowOff>491067</xdr:rowOff>
    </xdr:to>
    <xdr:sp macro="" textlink="">
      <xdr:nvSpPr>
        <xdr:cNvPr id="6" name="ZoneTexte 5">
          <a:extLst>
            <a:ext uri="{FF2B5EF4-FFF2-40B4-BE49-F238E27FC236}">
              <a16:creationId xmlns:a16="http://schemas.microsoft.com/office/drawing/2014/main" id="{31956C30-7DB9-41CC-BD8B-51BFD762296C}"/>
            </a:ext>
          </a:extLst>
        </xdr:cNvPr>
        <xdr:cNvSpPr txBox="1"/>
      </xdr:nvSpPr>
      <xdr:spPr>
        <a:xfrm>
          <a:off x="97790" y="21748962"/>
          <a:ext cx="2166619" cy="4572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1100"/>
            <a:t>Visualiser</a:t>
          </a:r>
          <a:r>
            <a:rPr lang="fr-FR" sz="1100" baseline="0"/>
            <a:t> le total de la masse de charges à répartir  </a:t>
          </a:r>
          <a:r>
            <a:rPr lang="fr-FR" sz="1100" baseline="0">
              <a:sym typeface="Webdings" panose="05030102010509060703" pitchFamily="18" charset="2"/>
            </a:rPr>
            <a:t></a:t>
          </a:r>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1206499</xdr:colOff>
      <xdr:row>0</xdr:row>
      <xdr:rowOff>81641</xdr:rowOff>
    </xdr:from>
    <xdr:to>
      <xdr:col>1</xdr:col>
      <xdr:colOff>2585356</xdr:colOff>
      <xdr:row>1</xdr:row>
      <xdr:rowOff>326571</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6EEAC026-480C-455E-9F26-44F3CAE5917C}"/>
            </a:ext>
          </a:extLst>
        </xdr:cNvPr>
        <xdr:cNvSpPr txBox="1"/>
      </xdr:nvSpPr>
      <xdr:spPr>
        <a:xfrm>
          <a:off x="1259839" y="83546"/>
          <a:ext cx="1380762" cy="410665"/>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1100" b="1">
              <a:latin typeface="Verdana" panose="020B0604030504040204" pitchFamily="34" charset="0"/>
              <a:ea typeface="Verdana" panose="020B0604030504040204" pitchFamily="34" charset="0"/>
            </a:rPr>
            <a:t>Retour</a:t>
          </a:r>
          <a:r>
            <a:rPr lang="fr-FR" sz="1100" b="1" baseline="0">
              <a:latin typeface="Verdana" panose="020B0604030504040204" pitchFamily="34" charset="0"/>
              <a:ea typeface="Verdana" panose="020B0604030504040204" pitchFamily="34" charset="0"/>
            </a:rPr>
            <a:t> </a:t>
          </a:r>
          <a:r>
            <a:rPr lang="fr-FR" sz="1050" b="1" baseline="0">
              <a:latin typeface="Verdana" panose="020B0604030504040204" pitchFamily="34" charset="0"/>
              <a:ea typeface="Verdana" panose="020B0604030504040204" pitchFamily="34" charset="0"/>
            </a:rPr>
            <a:t>accueil</a:t>
          </a:r>
          <a:endParaRPr lang="fr-FR" sz="1100" b="1">
            <a:latin typeface="Verdana" panose="020B0604030504040204" pitchFamily="34" charset="0"/>
            <a:ea typeface="Verdana" panose="020B0604030504040204" pitchFamily="34" charset="0"/>
          </a:endParaRPr>
        </a:p>
      </xdr:txBody>
    </xdr:sp>
    <xdr:clientData/>
  </xdr:twoCellAnchor>
  <xdr:twoCellAnchor>
    <xdr:from>
      <xdr:col>1</xdr:col>
      <xdr:colOff>1219200</xdr:colOff>
      <xdr:row>2</xdr:row>
      <xdr:rowOff>119742</xdr:rowOff>
    </xdr:from>
    <xdr:to>
      <xdr:col>5</xdr:col>
      <xdr:colOff>947058</xdr:colOff>
      <xdr:row>7</xdr:row>
      <xdr:rowOff>87086</xdr:rowOff>
    </xdr:to>
    <xdr:sp macro="" textlink="">
      <xdr:nvSpPr>
        <xdr:cNvPr id="4" name="ZoneTexte 3">
          <a:extLst>
            <a:ext uri="{FF2B5EF4-FFF2-40B4-BE49-F238E27FC236}">
              <a16:creationId xmlns:a16="http://schemas.microsoft.com/office/drawing/2014/main" id="{9694E12E-E2B6-4661-8BEA-C9F7B2EF3AE4}"/>
            </a:ext>
          </a:extLst>
        </xdr:cNvPr>
        <xdr:cNvSpPr txBox="1"/>
      </xdr:nvSpPr>
      <xdr:spPr>
        <a:xfrm>
          <a:off x="1276350" y="788397"/>
          <a:ext cx="7393578" cy="102461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1100"/>
            <a:t>1) Les</a:t>
          </a:r>
          <a:r>
            <a:rPr lang="fr-FR" sz="1100" baseline="0"/>
            <a:t> données sont à saisir dans les cellules grisées.</a:t>
          </a:r>
        </a:p>
        <a:p>
          <a:r>
            <a:rPr lang="fr-FR" sz="1100" baseline="0"/>
            <a:t>2) Elles se trouvent dans le fichier VALID-RTC à l'onglet "Valid-RTC - onglet Cnmaj Cli", à la ligne TOTAL des charges nettes.</a:t>
          </a:r>
        </a:p>
        <a:p>
          <a:r>
            <a:rPr lang="fr-FR" sz="1100" baseline="0"/>
            <a:t>3) Saisir la sommes des charges nettes majorées des SA correspondant aux différents tarifs du tableau ci-dessous.</a:t>
          </a:r>
        </a:p>
        <a:p>
          <a:r>
            <a:rPr lang="fr-FR" sz="1100" baseline="0"/>
            <a:t>4) Renseigner ci-dessous le nombre de journées prévisionnelles. Le tarif journalier théorique se calcule.</a:t>
          </a:r>
        </a:p>
        <a:p>
          <a:r>
            <a:rPr lang="fr-FR" sz="1100" baseline="0"/>
            <a:t>5) Renseigner les lignes "Tarif en vigueur N-1"; "Tarif régional N-1", "Proposition de tarif N", "Tarif applicable N". </a:t>
          </a:r>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1CC84DB\VR%20-%20ATIH%20Guide%20-%206b6%20VALID%20RTC%20Principaux%20indicateurs%20S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lle de relecture"/>
      <sheetName val="Fiche de contenu détaillée"/>
      <sheetName val="SAISIE DES DONNEES SAC"/>
      <sheetName val="Maquette SAC"/>
    </sheetNames>
    <sheetDataSet>
      <sheetData sheetId="0" refreshError="1"/>
      <sheetData sheetId="1" refreshError="1"/>
      <sheetData sheetId="2" refreshError="1"/>
      <sheetData sheetId="3">
        <row r="7">
          <cell r="U7" t="str">
            <v>Structure du coût de l'uo établissement pour la SA  Médecine gériatrique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61FB9-8832-473D-8544-5D2559F647C6}">
  <sheetPr>
    <pageSetUpPr fitToPage="1"/>
  </sheetPr>
  <dimension ref="B1:K246"/>
  <sheetViews>
    <sheetView showGridLines="0" tabSelected="1" zoomScaleNormal="100" workbookViewId="0">
      <selection activeCell="C1" sqref="C1"/>
    </sheetView>
  </sheetViews>
  <sheetFormatPr baseColWidth="10" defaultRowHeight="12.6" x14ac:dyDescent="0.2"/>
  <cols>
    <col min="1" max="1" width="3.26953125" customWidth="1"/>
    <col min="2" max="2" width="17.54296875" customWidth="1"/>
  </cols>
  <sheetData>
    <row r="1" spans="2:11" s="27" customFormat="1" x14ac:dyDescent="0.2"/>
    <row r="2" spans="2:11" ht="90" customHeight="1" x14ac:dyDescent="0.2">
      <c r="B2" s="239" t="s">
        <v>195</v>
      </c>
      <c r="C2" s="239"/>
      <c r="D2" s="239"/>
      <c r="E2" s="239"/>
      <c r="F2" s="239"/>
      <c r="G2" s="239"/>
      <c r="H2" s="239"/>
      <c r="I2" s="239"/>
      <c r="J2" s="239"/>
      <c r="K2" s="239"/>
    </row>
    <row r="4" spans="2:11" ht="19.8" x14ac:dyDescent="0.3">
      <c r="B4" s="220" t="s">
        <v>7</v>
      </c>
      <c r="C4" s="221"/>
      <c r="D4" s="221"/>
      <c r="E4" s="221"/>
      <c r="F4" s="221"/>
      <c r="G4" s="221"/>
      <c r="H4" s="221"/>
      <c r="I4" s="221"/>
      <c r="J4" s="221"/>
      <c r="K4" s="222"/>
    </row>
    <row r="5" spans="2:11" ht="7.95" customHeight="1" x14ac:dyDescent="0.2">
      <c r="B5" s="5"/>
      <c r="C5" s="6"/>
      <c r="D5" s="6"/>
      <c r="E5" s="6"/>
      <c r="F5" s="6"/>
      <c r="G5" s="6"/>
      <c r="H5" s="6"/>
      <c r="I5" s="6"/>
      <c r="J5" s="6"/>
      <c r="K5" s="7"/>
    </row>
    <row r="6" spans="2:11" ht="15" x14ac:dyDescent="0.25">
      <c r="B6" s="8" t="s">
        <v>20</v>
      </c>
      <c r="C6" s="9"/>
      <c r="D6" s="17" t="s">
        <v>8</v>
      </c>
      <c r="E6" s="30" t="s">
        <v>37</v>
      </c>
      <c r="F6" s="17" t="s">
        <v>9</v>
      </c>
      <c r="G6" s="30" t="s">
        <v>37</v>
      </c>
      <c r="H6" s="17" t="s">
        <v>10</v>
      </c>
      <c r="I6" s="30" t="s">
        <v>37</v>
      </c>
      <c r="J6" s="17" t="s">
        <v>11</v>
      </c>
      <c r="K6" s="12" t="s">
        <v>37</v>
      </c>
    </row>
    <row r="7" spans="2:11" ht="7.95" customHeight="1" x14ac:dyDescent="0.2">
      <c r="B7" s="8"/>
      <c r="C7" s="9"/>
      <c r="D7" s="9"/>
      <c r="E7" s="9"/>
      <c r="F7" s="9"/>
      <c r="G7" s="9"/>
      <c r="H7" s="9"/>
      <c r="I7" s="9"/>
      <c r="J7" s="9"/>
      <c r="K7" s="13"/>
    </row>
    <row r="8" spans="2:11" ht="15" x14ac:dyDescent="0.25">
      <c r="B8" s="8" t="s">
        <v>21</v>
      </c>
      <c r="C8" s="9"/>
      <c r="D8" s="19" t="s">
        <v>16</v>
      </c>
      <c r="E8" s="11" t="s">
        <v>12</v>
      </c>
      <c r="F8" s="20" t="s">
        <v>13</v>
      </c>
      <c r="G8" s="30" t="s">
        <v>37</v>
      </c>
      <c r="H8" s="20" t="s">
        <v>14</v>
      </c>
      <c r="I8" s="11" t="s">
        <v>12</v>
      </c>
      <c r="J8" s="20" t="s">
        <v>15</v>
      </c>
      <c r="K8" s="12" t="s">
        <v>12</v>
      </c>
    </row>
    <row r="9" spans="2:11" ht="7.95" customHeight="1" x14ac:dyDescent="0.2">
      <c r="B9" s="8"/>
      <c r="C9" s="9"/>
      <c r="D9" s="9"/>
      <c r="E9" s="9"/>
      <c r="F9" s="9"/>
      <c r="G9" s="9"/>
      <c r="H9" s="9"/>
      <c r="I9" s="9"/>
      <c r="J9" s="9"/>
      <c r="K9" s="13"/>
    </row>
    <row r="10" spans="2:11" ht="15" x14ac:dyDescent="0.25">
      <c r="B10" s="8" t="s">
        <v>22</v>
      </c>
      <c r="C10" s="9"/>
      <c r="D10" s="17" t="s">
        <v>17</v>
      </c>
      <c r="E10" s="11" t="s">
        <v>12</v>
      </c>
      <c r="F10" s="17" t="s">
        <v>18</v>
      </c>
      <c r="G10" s="30" t="s">
        <v>37</v>
      </c>
      <c r="H10" s="9"/>
      <c r="I10" s="9"/>
      <c r="J10" s="9"/>
      <c r="K10" s="13"/>
    </row>
    <row r="11" spans="2:11" ht="7.95" customHeight="1" x14ac:dyDescent="0.25">
      <c r="B11" s="8"/>
      <c r="C11" s="9"/>
      <c r="D11" s="10"/>
      <c r="E11" s="11"/>
      <c r="F11" s="10"/>
      <c r="G11" s="11"/>
      <c r="H11" s="9"/>
      <c r="I11" s="9"/>
      <c r="J11" s="9"/>
      <c r="K11" s="13"/>
    </row>
    <row r="12" spans="2:11" s="21" customFormat="1" ht="25.2" x14ac:dyDescent="0.2">
      <c r="B12" s="22" t="s">
        <v>24</v>
      </c>
      <c r="C12" s="23"/>
      <c r="D12" s="24" t="s">
        <v>23</v>
      </c>
      <c r="E12" s="25" t="s">
        <v>12</v>
      </c>
      <c r="F12" s="24" t="s">
        <v>25</v>
      </c>
      <c r="G12" s="31" t="s">
        <v>37</v>
      </c>
      <c r="H12" s="24" t="s">
        <v>26</v>
      </c>
      <c r="I12" s="31" t="s">
        <v>37</v>
      </c>
      <c r="J12" s="24" t="s">
        <v>27</v>
      </c>
      <c r="K12" s="188" t="s">
        <v>37</v>
      </c>
    </row>
    <row r="13" spans="2:11" ht="7.95" customHeight="1" x14ac:dyDescent="0.25">
      <c r="B13" s="8"/>
      <c r="C13" s="9"/>
      <c r="D13" s="10"/>
      <c r="E13" s="11"/>
      <c r="F13" s="10"/>
      <c r="G13" s="11"/>
      <c r="H13" s="9"/>
      <c r="I13" s="9"/>
      <c r="J13" s="9"/>
      <c r="K13" s="13"/>
    </row>
    <row r="14" spans="2:11" ht="15" customHeight="1" x14ac:dyDescent="0.2">
      <c r="B14" s="18" t="s">
        <v>19</v>
      </c>
      <c r="C14" s="240" t="s">
        <v>194</v>
      </c>
      <c r="D14" s="240"/>
      <c r="E14" s="240"/>
      <c r="F14" s="240"/>
      <c r="G14" s="240"/>
      <c r="H14" s="240"/>
      <c r="I14" s="240"/>
      <c r="J14" s="240"/>
      <c r="K14" s="241"/>
    </row>
    <row r="15" spans="2:11" x14ac:dyDescent="0.2">
      <c r="B15" s="8"/>
      <c r="C15" s="240"/>
      <c r="D15" s="240"/>
      <c r="E15" s="240"/>
      <c r="F15" s="240"/>
      <c r="G15" s="240"/>
      <c r="H15" s="240"/>
      <c r="I15" s="240"/>
      <c r="J15" s="240"/>
      <c r="K15" s="241"/>
    </row>
    <row r="16" spans="2:11" ht="7.95" customHeight="1" thickBot="1" x14ac:dyDescent="0.25">
      <c r="B16" s="14"/>
      <c r="C16" s="15"/>
      <c r="D16" s="15"/>
      <c r="E16" s="15"/>
      <c r="F16" s="15"/>
      <c r="G16" s="15"/>
      <c r="H16" s="15"/>
      <c r="I16" s="15"/>
      <c r="J16" s="15"/>
      <c r="K16" s="16"/>
    </row>
    <row r="17" spans="2:11" ht="13.2" thickTop="1" x14ac:dyDescent="0.2"/>
    <row r="18" spans="2:11" s="27" customFormat="1" ht="3" customHeight="1" x14ac:dyDescent="0.2">
      <c r="B18" s="243" t="s">
        <v>38</v>
      </c>
      <c r="C18" s="32"/>
      <c r="D18" s="32"/>
      <c r="E18" s="32"/>
      <c r="F18" s="32"/>
      <c r="G18" s="32"/>
      <c r="H18" s="32"/>
      <c r="I18" s="32"/>
      <c r="J18" s="32"/>
      <c r="K18" s="32"/>
    </row>
    <row r="19" spans="2:11" s="27" customFormat="1" ht="33.6" customHeight="1" x14ac:dyDescent="0.35">
      <c r="B19" s="243"/>
      <c r="C19" s="242" t="s">
        <v>204</v>
      </c>
      <c r="D19" s="242"/>
      <c r="E19" s="242"/>
      <c r="F19" s="242"/>
      <c r="G19" s="242"/>
      <c r="H19" s="242"/>
      <c r="I19" s="242"/>
      <c r="J19" s="242"/>
      <c r="K19" s="242"/>
    </row>
    <row r="20" spans="2:11" s="27" customFormat="1" ht="15.6" x14ac:dyDescent="0.35">
      <c r="B20" s="243"/>
      <c r="C20" s="33" t="s">
        <v>39</v>
      </c>
      <c r="D20" s="32"/>
      <c r="E20" s="32"/>
      <c r="F20" s="32"/>
      <c r="G20" s="32"/>
      <c r="H20" s="32"/>
      <c r="I20" s="32"/>
      <c r="J20" s="32"/>
      <c r="K20" s="32"/>
    </row>
    <row r="21" spans="2:11" s="27" customFormat="1" ht="33.6" customHeight="1" x14ac:dyDescent="0.5">
      <c r="B21" s="243"/>
      <c r="C21" s="33" t="s">
        <v>59</v>
      </c>
      <c r="D21" s="32"/>
      <c r="E21" s="32"/>
      <c r="F21" s="32"/>
      <c r="G21" s="32"/>
      <c r="H21" s="32"/>
      <c r="I21" s="32"/>
      <c r="J21" s="32"/>
      <c r="K21" s="32"/>
    </row>
    <row r="22" spans="2:11" s="27" customFormat="1" ht="33.6" customHeight="1" x14ac:dyDescent="0.35">
      <c r="B22" s="243"/>
      <c r="C22" s="242" t="s">
        <v>58</v>
      </c>
      <c r="D22" s="242"/>
      <c r="E22" s="242"/>
      <c r="F22" s="242"/>
      <c r="G22" s="242"/>
      <c r="H22" s="242"/>
      <c r="I22" s="242"/>
      <c r="J22" s="242"/>
      <c r="K22" s="242"/>
    </row>
    <row r="23" spans="2:11" s="27" customFormat="1" x14ac:dyDescent="0.2"/>
    <row r="24" spans="2:11" s="27" customFormat="1" ht="19.8" x14ac:dyDescent="0.3">
      <c r="B24" s="220" t="s">
        <v>0</v>
      </c>
      <c r="C24" s="221"/>
      <c r="D24" s="221"/>
      <c r="E24" s="221"/>
      <c r="F24" s="221"/>
      <c r="G24" s="221"/>
      <c r="H24" s="221"/>
      <c r="I24" s="221"/>
      <c r="J24" s="221"/>
      <c r="K24" s="222"/>
    </row>
    <row r="25" spans="2:11" ht="13.8" x14ac:dyDescent="0.2">
      <c r="B25" s="204" t="s">
        <v>196</v>
      </c>
      <c r="C25" s="205"/>
      <c r="D25" s="205"/>
      <c r="E25" s="205"/>
      <c r="F25" s="205"/>
      <c r="G25" s="205"/>
      <c r="H25" s="205"/>
      <c r="I25" s="205"/>
      <c r="J25" s="205"/>
      <c r="K25" s="206"/>
    </row>
    <row r="26" spans="2:11" ht="12.6" customHeight="1" x14ac:dyDescent="0.2">
      <c r="B26" s="201" t="s">
        <v>205</v>
      </c>
      <c r="C26" s="202"/>
      <c r="D26" s="202"/>
      <c r="E26" s="202"/>
      <c r="F26" s="202"/>
      <c r="G26" s="202"/>
      <c r="H26" s="202"/>
      <c r="I26" s="202"/>
      <c r="J26" s="202"/>
      <c r="K26" s="203"/>
    </row>
    <row r="27" spans="2:11" x14ac:dyDescent="0.2">
      <c r="B27" s="201"/>
      <c r="C27" s="202"/>
      <c r="D27" s="202"/>
      <c r="E27" s="202"/>
      <c r="F27" s="202"/>
      <c r="G27" s="202"/>
      <c r="H27" s="202"/>
      <c r="I27" s="202"/>
      <c r="J27" s="202"/>
      <c r="K27" s="203"/>
    </row>
    <row r="28" spans="2:11" x14ac:dyDescent="0.2">
      <c r="B28" s="201"/>
      <c r="C28" s="202"/>
      <c r="D28" s="202"/>
      <c r="E28" s="202"/>
      <c r="F28" s="202"/>
      <c r="G28" s="202"/>
      <c r="H28" s="202"/>
      <c r="I28" s="202"/>
      <c r="J28" s="202"/>
      <c r="K28" s="203"/>
    </row>
    <row r="29" spans="2:11" x14ac:dyDescent="0.2">
      <c r="B29" s="201"/>
      <c r="C29" s="202"/>
      <c r="D29" s="202"/>
      <c r="E29" s="202"/>
      <c r="F29" s="202"/>
      <c r="G29" s="202"/>
      <c r="H29" s="202"/>
      <c r="I29" s="202"/>
      <c r="J29" s="202"/>
      <c r="K29" s="203"/>
    </row>
    <row r="30" spans="2:11" x14ac:dyDescent="0.2">
      <c r="B30" s="201"/>
      <c r="C30" s="202"/>
      <c r="D30" s="202"/>
      <c r="E30" s="202"/>
      <c r="F30" s="202"/>
      <c r="G30" s="202"/>
      <c r="H30" s="202"/>
      <c r="I30" s="202"/>
      <c r="J30" s="202"/>
      <c r="K30" s="203"/>
    </row>
    <row r="31" spans="2:11" x14ac:dyDescent="0.2">
      <c r="B31" s="201"/>
      <c r="C31" s="202"/>
      <c r="D31" s="202"/>
      <c r="E31" s="202"/>
      <c r="F31" s="202"/>
      <c r="G31" s="202"/>
      <c r="H31" s="202"/>
      <c r="I31" s="202"/>
      <c r="J31" s="202"/>
      <c r="K31" s="203"/>
    </row>
    <row r="32" spans="2:11" x14ac:dyDescent="0.2">
      <c r="B32" s="201"/>
      <c r="C32" s="202"/>
      <c r="D32" s="202"/>
      <c r="E32" s="202"/>
      <c r="F32" s="202"/>
      <c r="G32" s="202"/>
      <c r="H32" s="202"/>
      <c r="I32" s="202"/>
      <c r="J32" s="202"/>
      <c r="K32" s="203"/>
    </row>
    <row r="33" spans="2:11" s="27" customFormat="1" x14ac:dyDescent="0.2">
      <c r="B33" s="201"/>
      <c r="C33" s="202"/>
      <c r="D33" s="202"/>
      <c r="E33" s="202"/>
      <c r="F33" s="202"/>
      <c r="G33" s="202"/>
      <c r="H33" s="202"/>
      <c r="I33" s="202"/>
      <c r="J33" s="202"/>
      <c r="K33" s="203"/>
    </row>
    <row r="34" spans="2:11" x14ac:dyDescent="0.2">
      <c r="B34" s="201"/>
      <c r="C34" s="202"/>
      <c r="D34" s="202"/>
      <c r="E34" s="202"/>
      <c r="F34" s="202"/>
      <c r="G34" s="202"/>
      <c r="H34" s="202"/>
      <c r="I34" s="202"/>
      <c r="J34" s="202"/>
      <c r="K34" s="203"/>
    </row>
    <row r="35" spans="2:11" s="27" customFormat="1" ht="13.8" x14ac:dyDescent="0.2">
      <c r="B35" s="204" t="s">
        <v>197</v>
      </c>
      <c r="C35" s="205"/>
      <c r="D35" s="205"/>
      <c r="E35" s="205"/>
      <c r="F35" s="205"/>
      <c r="G35" s="205"/>
      <c r="H35" s="205"/>
      <c r="I35" s="205"/>
      <c r="J35" s="205"/>
      <c r="K35" s="206"/>
    </row>
    <row r="36" spans="2:11" s="27" customFormat="1" x14ac:dyDescent="0.2">
      <c r="B36" s="207" t="s">
        <v>206</v>
      </c>
      <c r="C36" s="208"/>
      <c r="D36" s="208"/>
      <c r="E36" s="208"/>
      <c r="F36" s="208"/>
      <c r="G36" s="208"/>
      <c r="H36" s="208"/>
      <c r="I36" s="208"/>
      <c r="J36" s="208"/>
      <c r="K36" s="209"/>
    </row>
    <row r="37" spans="2:11" s="27" customFormat="1" x14ac:dyDescent="0.2">
      <c r="B37" s="210"/>
      <c r="C37" s="208"/>
      <c r="D37" s="208"/>
      <c r="E37" s="208"/>
      <c r="F37" s="208"/>
      <c r="G37" s="208"/>
      <c r="H37" s="208"/>
      <c r="I37" s="208"/>
      <c r="J37" s="208"/>
      <c r="K37" s="209"/>
    </row>
    <row r="38" spans="2:11" s="27" customFormat="1" x14ac:dyDescent="0.2">
      <c r="B38" s="210"/>
      <c r="C38" s="208"/>
      <c r="D38" s="208"/>
      <c r="E38" s="208"/>
      <c r="F38" s="208"/>
      <c r="G38" s="208"/>
      <c r="H38" s="208"/>
      <c r="I38" s="208"/>
      <c r="J38" s="208"/>
      <c r="K38" s="209"/>
    </row>
    <row r="39" spans="2:11" s="27" customFormat="1" x14ac:dyDescent="0.2">
      <c r="B39" s="210"/>
      <c r="C39" s="208"/>
      <c r="D39" s="208"/>
      <c r="E39" s="208"/>
      <c r="F39" s="208"/>
      <c r="G39" s="208"/>
      <c r="H39" s="208"/>
      <c r="I39" s="208"/>
      <c r="J39" s="208"/>
      <c r="K39" s="209"/>
    </row>
    <row r="40" spans="2:11" s="27" customFormat="1" x14ac:dyDescent="0.2">
      <c r="B40" s="210"/>
      <c r="C40" s="208"/>
      <c r="D40" s="208"/>
      <c r="E40" s="208"/>
      <c r="F40" s="208"/>
      <c r="G40" s="208"/>
      <c r="H40" s="208"/>
      <c r="I40" s="208"/>
      <c r="J40" s="208"/>
      <c r="K40" s="209"/>
    </row>
    <row r="41" spans="2:11" s="27" customFormat="1" x14ac:dyDescent="0.2">
      <c r="B41" s="210"/>
      <c r="C41" s="208"/>
      <c r="D41" s="208"/>
      <c r="E41" s="208"/>
      <c r="F41" s="208"/>
      <c r="G41" s="208"/>
      <c r="H41" s="208"/>
      <c r="I41" s="208"/>
      <c r="J41" s="208"/>
      <c r="K41" s="209"/>
    </row>
    <row r="42" spans="2:11" s="27" customFormat="1" x14ac:dyDescent="0.2">
      <c r="B42" s="210"/>
      <c r="C42" s="208"/>
      <c r="D42" s="208"/>
      <c r="E42" s="208"/>
      <c r="F42" s="208"/>
      <c r="G42" s="208"/>
      <c r="H42" s="208"/>
      <c r="I42" s="208"/>
      <c r="J42" s="208"/>
      <c r="K42" s="209"/>
    </row>
    <row r="43" spans="2:11" s="27" customFormat="1" x14ac:dyDescent="0.2">
      <c r="B43" s="210"/>
      <c r="C43" s="208"/>
      <c r="D43" s="208"/>
      <c r="E43" s="208"/>
      <c r="F43" s="208"/>
      <c r="G43" s="208"/>
      <c r="H43" s="208"/>
      <c r="I43" s="208"/>
      <c r="J43" s="208"/>
      <c r="K43" s="209"/>
    </row>
    <row r="44" spans="2:11" s="27" customFormat="1" ht="13.2" thickBot="1" x14ac:dyDescent="0.25">
      <c r="B44" s="211"/>
      <c r="C44" s="212"/>
      <c r="D44" s="212"/>
      <c r="E44" s="212"/>
      <c r="F44" s="212"/>
      <c r="G44" s="212"/>
      <c r="H44" s="212"/>
      <c r="I44" s="212"/>
      <c r="J44" s="212"/>
      <c r="K44" s="213"/>
    </row>
    <row r="45" spans="2:11" ht="13.2" thickTop="1" x14ac:dyDescent="0.2"/>
    <row r="46" spans="2:11" ht="19.8" x14ac:dyDescent="0.3">
      <c r="B46" s="220" t="s">
        <v>1</v>
      </c>
      <c r="C46" s="221"/>
      <c r="D46" s="221"/>
      <c r="E46" s="221"/>
      <c r="F46" s="221"/>
      <c r="G46" s="221"/>
      <c r="H46" s="221"/>
      <c r="I46" s="221"/>
      <c r="J46" s="221"/>
      <c r="K46" s="222"/>
    </row>
    <row r="47" spans="2:11" s="27" customFormat="1" ht="13.8" x14ac:dyDescent="0.2">
      <c r="B47" s="204" t="s">
        <v>199</v>
      </c>
      <c r="C47" s="205"/>
      <c r="D47" s="205"/>
      <c r="E47" s="205"/>
      <c r="F47" s="205"/>
      <c r="G47" s="205"/>
      <c r="H47" s="205"/>
      <c r="I47" s="205"/>
      <c r="J47" s="205"/>
      <c r="K47" s="206"/>
    </row>
    <row r="48" spans="2:11" ht="12.6" customHeight="1" x14ac:dyDescent="0.2">
      <c r="B48" s="207" t="s">
        <v>198</v>
      </c>
      <c r="C48" s="223"/>
      <c r="D48" s="223"/>
      <c r="E48" s="223"/>
      <c r="F48" s="223"/>
      <c r="G48" s="223"/>
      <c r="H48" s="223"/>
      <c r="I48" s="223"/>
      <c r="J48" s="223"/>
      <c r="K48" s="224"/>
    </row>
    <row r="49" spans="2:11" x14ac:dyDescent="0.2">
      <c r="B49" s="207"/>
      <c r="C49" s="223"/>
      <c r="D49" s="223"/>
      <c r="E49" s="223"/>
      <c r="F49" s="223"/>
      <c r="G49" s="223"/>
      <c r="H49" s="223"/>
      <c r="I49" s="223"/>
      <c r="J49" s="223"/>
      <c r="K49" s="224"/>
    </row>
    <row r="50" spans="2:11" x14ac:dyDescent="0.2">
      <c r="B50" s="207"/>
      <c r="C50" s="223"/>
      <c r="D50" s="223"/>
      <c r="E50" s="223"/>
      <c r="F50" s="223"/>
      <c r="G50" s="223"/>
      <c r="H50" s="223"/>
      <c r="I50" s="223"/>
      <c r="J50" s="223"/>
      <c r="K50" s="224"/>
    </row>
    <row r="51" spans="2:11" x14ac:dyDescent="0.2">
      <c r="B51" s="207"/>
      <c r="C51" s="223"/>
      <c r="D51" s="223"/>
      <c r="E51" s="223"/>
      <c r="F51" s="223"/>
      <c r="G51" s="223"/>
      <c r="H51" s="223"/>
      <c r="I51" s="223"/>
      <c r="J51" s="223"/>
      <c r="K51" s="224"/>
    </row>
    <row r="52" spans="2:11" x14ac:dyDescent="0.2">
      <c r="B52" s="207"/>
      <c r="C52" s="223"/>
      <c r="D52" s="223"/>
      <c r="E52" s="223"/>
      <c r="F52" s="223"/>
      <c r="G52" s="223"/>
      <c r="H52" s="223"/>
      <c r="I52" s="223"/>
      <c r="J52" s="223"/>
      <c r="K52" s="224"/>
    </row>
    <row r="53" spans="2:11" s="27" customFormat="1" x14ac:dyDescent="0.2">
      <c r="B53" s="207"/>
      <c r="C53" s="223"/>
      <c r="D53" s="223"/>
      <c r="E53" s="223"/>
      <c r="F53" s="223"/>
      <c r="G53" s="223"/>
      <c r="H53" s="223"/>
      <c r="I53" s="223"/>
      <c r="J53" s="223"/>
      <c r="K53" s="224"/>
    </row>
    <row r="54" spans="2:11" x14ac:dyDescent="0.2">
      <c r="B54" s="207"/>
      <c r="C54" s="223"/>
      <c r="D54" s="223"/>
      <c r="E54" s="223"/>
      <c r="F54" s="223"/>
      <c r="G54" s="223"/>
      <c r="H54" s="223"/>
      <c r="I54" s="223"/>
      <c r="J54" s="223"/>
      <c r="K54" s="224"/>
    </row>
    <row r="55" spans="2:11" x14ac:dyDescent="0.2">
      <c r="B55" s="207"/>
      <c r="C55" s="223"/>
      <c r="D55" s="223"/>
      <c r="E55" s="223"/>
      <c r="F55" s="223"/>
      <c r="G55" s="223"/>
      <c r="H55" s="223"/>
      <c r="I55" s="223"/>
      <c r="J55" s="223"/>
      <c r="K55" s="224"/>
    </row>
    <row r="56" spans="2:11" s="27" customFormat="1" ht="13.8" x14ac:dyDescent="0.2">
      <c r="B56" s="204" t="s">
        <v>200</v>
      </c>
      <c r="C56" s="205"/>
      <c r="D56" s="205"/>
      <c r="E56" s="205"/>
      <c r="F56" s="205"/>
      <c r="G56" s="205"/>
      <c r="H56" s="205"/>
      <c r="I56" s="205"/>
      <c r="J56" s="205"/>
      <c r="K56" s="206"/>
    </row>
    <row r="57" spans="2:11" s="27" customFormat="1" x14ac:dyDescent="0.2">
      <c r="B57" s="207" t="s">
        <v>207</v>
      </c>
      <c r="C57" s="208"/>
      <c r="D57" s="208"/>
      <c r="E57" s="208"/>
      <c r="F57" s="208"/>
      <c r="G57" s="208"/>
      <c r="H57" s="208"/>
      <c r="I57" s="208"/>
      <c r="J57" s="208"/>
      <c r="K57" s="209"/>
    </row>
    <row r="58" spans="2:11" s="27" customFormat="1" x14ac:dyDescent="0.2">
      <c r="B58" s="207"/>
      <c r="C58" s="208"/>
      <c r="D58" s="208"/>
      <c r="E58" s="208"/>
      <c r="F58" s="208"/>
      <c r="G58" s="208"/>
      <c r="H58" s="208"/>
      <c r="I58" s="208"/>
      <c r="J58" s="208"/>
      <c r="K58" s="209"/>
    </row>
    <row r="59" spans="2:11" s="27" customFormat="1" x14ac:dyDescent="0.2">
      <c r="B59" s="210"/>
      <c r="C59" s="208"/>
      <c r="D59" s="208"/>
      <c r="E59" s="208"/>
      <c r="F59" s="208"/>
      <c r="G59" s="208"/>
      <c r="H59" s="208"/>
      <c r="I59" s="208"/>
      <c r="J59" s="208"/>
      <c r="K59" s="209"/>
    </row>
    <row r="60" spans="2:11" s="27" customFormat="1" x14ac:dyDescent="0.2">
      <c r="B60" s="210"/>
      <c r="C60" s="208"/>
      <c r="D60" s="208"/>
      <c r="E60" s="208"/>
      <c r="F60" s="208"/>
      <c r="G60" s="208"/>
      <c r="H60" s="208"/>
      <c r="I60" s="208"/>
      <c r="J60" s="208"/>
      <c r="K60" s="209"/>
    </row>
    <row r="61" spans="2:11" s="27" customFormat="1" x14ac:dyDescent="0.2">
      <c r="B61" s="210"/>
      <c r="C61" s="208"/>
      <c r="D61" s="208"/>
      <c r="E61" s="208"/>
      <c r="F61" s="208"/>
      <c r="G61" s="208"/>
      <c r="H61" s="208"/>
      <c r="I61" s="208"/>
      <c r="J61" s="208"/>
      <c r="K61" s="209"/>
    </row>
    <row r="62" spans="2:11" s="27" customFormat="1" x14ac:dyDescent="0.2">
      <c r="B62" s="210"/>
      <c r="C62" s="208"/>
      <c r="D62" s="208"/>
      <c r="E62" s="208"/>
      <c r="F62" s="208"/>
      <c r="G62" s="208"/>
      <c r="H62" s="208"/>
      <c r="I62" s="208"/>
      <c r="J62" s="208"/>
      <c r="K62" s="209"/>
    </row>
    <row r="63" spans="2:11" s="27" customFormat="1" x14ac:dyDescent="0.2">
      <c r="B63" s="210"/>
      <c r="C63" s="208"/>
      <c r="D63" s="208"/>
      <c r="E63" s="208"/>
      <c r="F63" s="208"/>
      <c r="G63" s="208"/>
      <c r="H63" s="208"/>
      <c r="I63" s="208"/>
      <c r="J63" s="208"/>
      <c r="K63" s="209"/>
    </row>
    <row r="64" spans="2:11" s="27" customFormat="1" x14ac:dyDescent="0.2">
      <c r="B64" s="210"/>
      <c r="C64" s="208"/>
      <c r="D64" s="208"/>
      <c r="E64" s="208"/>
      <c r="F64" s="208"/>
      <c r="G64" s="208"/>
      <c r="H64" s="208"/>
      <c r="I64" s="208"/>
      <c r="J64" s="208"/>
      <c r="K64" s="209"/>
    </row>
    <row r="65" spans="2:11" s="27" customFormat="1" ht="13.2" thickBot="1" x14ac:dyDescent="0.25">
      <c r="B65" s="211"/>
      <c r="C65" s="212"/>
      <c r="D65" s="212"/>
      <c r="E65" s="212"/>
      <c r="F65" s="212"/>
      <c r="G65" s="212"/>
      <c r="H65" s="212"/>
      <c r="I65" s="212"/>
      <c r="J65" s="212"/>
      <c r="K65" s="213"/>
    </row>
    <row r="66" spans="2:11" ht="13.2" thickTop="1" x14ac:dyDescent="0.2"/>
    <row r="67" spans="2:11" s="27" customFormat="1" ht="19.8" x14ac:dyDescent="0.3">
      <c r="B67" s="220" t="s">
        <v>2</v>
      </c>
      <c r="C67" s="221"/>
      <c r="D67" s="221"/>
      <c r="E67" s="221"/>
      <c r="F67" s="221"/>
      <c r="G67" s="221"/>
      <c r="H67" s="221"/>
      <c r="I67" s="221"/>
      <c r="J67" s="221"/>
      <c r="K67" s="222"/>
    </row>
    <row r="68" spans="2:11" s="27" customFormat="1" ht="13.8" x14ac:dyDescent="0.2">
      <c r="B68" s="204" t="s">
        <v>199</v>
      </c>
      <c r="C68" s="205"/>
      <c r="D68" s="205"/>
      <c r="E68" s="205"/>
      <c r="F68" s="205"/>
      <c r="G68" s="205"/>
      <c r="H68" s="205"/>
      <c r="I68" s="205"/>
      <c r="J68" s="205"/>
      <c r="K68" s="206"/>
    </row>
    <row r="69" spans="2:11" s="27" customFormat="1" ht="12.6" customHeight="1" x14ac:dyDescent="0.2">
      <c r="B69" s="201" t="s">
        <v>202</v>
      </c>
      <c r="C69" s="202"/>
      <c r="D69" s="202"/>
      <c r="E69" s="202"/>
      <c r="F69" s="202"/>
      <c r="G69" s="202"/>
      <c r="H69" s="202"/>
      <c r="I69" s="202"/>
      <c r="J69" s="202"/>
      <c r="K69" s="203"/>
    </row>
    <row r="70" spans="2:11" s="27" customFormat="1" x14ac:dyDescent="0.2">
      <c r="B70" s="201"/>
      <c r="C70" s="202"/>
      <c r="D70" s="202"/>
      <c r="E70" s="202"/>
      <c r="F70" s="202"/>
      <c r="G70" s="202"/>
      <c r="H70" s="202"/>
      <c r="I70" s="202"/>
      <c r="J70" s="202"/>
      <c r="K70" s="203"/>
    </row>
    <row r="71" spans="2:11" s="27" customFormat="1" x14ac:dyDescent="0.2">
      <c r="B71" s="201"/>
      <c r="C71" s="202"/>
      <c r="D71" s="202"/>
      <c r="E71" s="202"/>
      <c r="F71" s="202"/>
      <c r="G71" s="202"/>
      <c r="H71" s="202"/>
      <c r="I71" s="202"/>
      <c r="J71" s="202"/>
      <c r="K71" s="203"/>
    </row>
    <row r="72" spans="2:11" s="27" customFormat="1" x14ac:dyDescent="0.2">
      <c r="B72" s="201"/>
      <c r="C72" s="202"/>
      <c r="D72" s="202"/>
      <c r="E72" s="202"/>
      <c r="F72" s="202"/>
      <c r="G72" s="202"/>
      <c r="H72" s="202"/>
      <c r="I72" s="202"/>
      <c r="J72" s="202"/>
      <c r="K72" s="203"/>
    </row>
    <row r="73" spans="2:11" s="27" customFormat="1" x14ac:dyDescent="0.2">
      <c r="B73" s="201"/>
      <c r="C73" s="202"/>
      <c r="D73" s="202"/>
      <c r="E73" s="202"/>
      <c r="F73" s="202"/>
      <c r="G73" s="202"/>
      <c r="H73" s="202"/>
      <c r="I73" s="202"/>
      <c r="J73" s="202"/>
      <c r="K73" s="203"/>
    </row>
    <row r="74" spans="2:11" s="27" customFormat="1" x14ac:dyDescent="0.2">
      <c r="B74" s="201"/>
      <c r="C74" s="202"/>
      <c r="D74" s="202"/>
      <c r="E74" s="202"/>
      <c r="F74" s="202"/>
      <c r="G74" s="202"/>
      <c r="H74" s="202"/>
      <c r="I74" s="202"/>
      <c r="J74" s="202"/>
      <c r="K74" s="203"/>
    </row>
    <row r="75" spans="2:11" s="27" customFormat="1" x14ac:dyDescent="0.2">
      <c r="B75" s="201"/>
      <c r="C75" s="202"/>
      <c r="D75" s="202"/>
      <c r="E75" s="202"/>
      <c r="F75" s="202"/>
      <c r="G75" s="202"/>
      <c r="H75" s="202"/>
      <c r="I75" s="202"/>
      <c r="J75" s="202"/>
      <c r="K75" s="203"/>
    </row>
    <row r="76" spans="2:11" x14ac:dyDescent="0.2">
      <c r="B76" s="201"/>
      <c r="C76" s="202"/>
      <c r="D76" s="202"/>
      <c r="E76" s="202"/>
      <c r="F76" s="202"/>
      <c r="G76" s="202"/>
      <c r="H76" s="202"/>
      <c r="I76" s="202"/>
      <c r="J76" s="202"/>
      <c r="K76" s="203"/>
    </row>
    <row r="77" spans="2:11" x14ac:dyDescent="0.2">
      <c r="B77" s="201"/>
      <c r="C77" s="202"/>
      <c r="D77" s="202"/>
      <c r="E77" s="202"/>
      <c r="F77" s="202"/>
      <c r="G77" s="202"/>
      <c r="H77" s="202"/>
      <c r="I77" s="202"/>
      <c r="J77" s="202"/>
      <c r="K77" s="203"/>
    </row>
    <row r="78" spans="2:11" x14ac:dyDescent="0.2">
      <c r="B78" s="201"/>
      <c r="C78" s="202"/>
      <c r="D78" s="202"/>
      <c r="E78" s="202"/>
      <c r="F78" s="202"/>
      <c r="G78" s="202"/>
      <c r="H78" s="202"/>
      <c r="I78" s="202"/>
      <c r="J78" s="202"/>
      <c r="K78" s="203"/>
    </row>
    <row r="79" spans="2:11" x14ac:dyDescent="0.2">
      <c r="B79" s="201"/>
      <c r="C79" s="202"/>
      <c r="D79" s="202"/>
      <c r="E79" s="202"/>
      <c r="F79" s="202"/>
      <c r="G79" s="202"/>
      <c r="H79" s="202"/>
      <c r="I79" s="202"/>
      <c r="J79" s="202"/>
      <c r="K79" s="203"/>
    </row>
    <row r="80" spans="2:11" x14ac:dyDescent="0.2">
      <c r="B80" s="201"/>
      <c r="C80" s="202"/>
      <c r="D80" s="202"/>
      <c r="E80" s="202"/>
      <c r="F80" s="202"/>
      <c r="G80" s="202"/>
      <c r="H80" s="202"/>
      <c r="I80" s="202"/>
      <c r="J80" s="202"/>
      <c r="K80" s="203"/>
    </row>
    <row r="81" spans="2:11" x14ac:dyDescent="0.2">
      <c r="B81" s="201"/>
      <c r="C81" s="202"/>
      <c r="D81" s="202"/>
      <c r="E81" s="202"/>
      <c r="F81" s="202"/>
      <c r="G81" s="202"/>
      <c r="H81" s="202"/>
      <c r="I81" s="202"/>
      <c r="J81" s="202"/>
      <c r="K81" s="203"/>
    </row>
    <row r="82" spans="2:11" x14ac:dyDescent="0.2">
      <c r="B82" s="201"/>
      <c r="C82" s="202"/>
      <c r="D82" s="202"/>
      <c r="E82" s="202"/>
      <c r="F82" s="202"/>
      <c r="G82" s="202"/>
      <c r="H82" s="202"/>
      <c r="I82" s="202"/>
      <c r="J82" s="202"/>
      <c r="K82" s="203"/>
    </row>
    <row r="83" spans="2:11" x14ac:dyDescent="0.2">
      <c r="B83" s="201"/>
      <c r="C83" s="202"/>
      <c r="D83" s="202"/>
      <c r="E83" s="202"/>
      <c r="F83" s="202"/>
      <c r="G83" s="202"/>
      <c r="H83" s="202"/>
      <c r="I83" s="202"/>
      <c r="J83" s="202"/>
      <c r="K83" s="203"/>
    </row>
    <row r="84" spans="2:11" x14ac:dyDescent="0.2">
      <c r="B84" s="201"/>
      <c r="C84" s="202"/>
      <c r="D84" s="202"/>
      <c r="E84" s="202"/>
      <c r="F84" s="202"/>
      <c r="G84" s="202"/>
      <c r="H84" s="202"/>
      <c r="I84" s="202"/>
      <c r="J84" s="202"/>
      <c r="K84" s="203"/>
    </row>
    <row r="85" spans="2:11" x14ac:dyDescent="0.2">
      <c r="B85" s="201"/>
      <c r="C85" s="202"/>
      <c r="D85" s="202"/>
      <c r="E85" s="202"/>
      <c r="F85" s="202"/>
      <c r="G85" s="202"/>
      <c r="H85" s="202"/>
      <c r="I85" s="202"/>
      <c r="J85" s="202"/>
      <c r="K85" s="203"/>
    </row>
    <row r="86" spans="2:11" x14ac:dyDescent="0.2">
      <c r="B86" s="201"/>
      <c r="C86" s="202"/>
      <c r="D86" s="202"/>
      <c r="E86" s="202"/>
      <c r="F86" s="202"/>
      <c r="G86" s="202"/>
      <c r="H86" s="202"/>
      <c r="I86" s="202"/>
      <c r="J86" s="202"/>
      <c r="K86" s="203"/>
    </row>
    <row r="87" spans="2:11" s="27" customFormat="1" x14ac:dyDescent="0.2">
      <c r="B87" s="201"/>
      <c r="C87" s="202"/>
      <c r="D87" s="202"/>
      <c r="E87" s="202"/>
      <c r="F87" s="202"/>
      <c r="G87" s="202"/>
      <c r="H87" s="202"/>
      <c r="I87" s="202"/>
      <c r="J87" s="202"/>
      <c r="K87" s="203"/>
    </row>
    <row r="88" spans="2:11" s="27" customFormat="1" x14ac:dyDescent="0.2">
      <c r="B88" s="201"/>
      <c r="C88" s="202"/>
      <c r="D88" s="202"/>
      <c r="E88" s="202"/>
      <c r="F88" s="202"/>
      <c r="G88" s="202"/>
      <c r="H88" s="202"/>
      <c r="I88" s="202"/>
      <c r="J88" s="202"/>
      <c r="K88" s="203"/>
    </row>
    <row r="89" spans="2:11" s="27" customFormat="1" x14ac:dyDescent="0.2">
      <c r="B89" s="201"/>
      <c r="C89" s="202"/>
      <c r="D89" s="202"/>
      <c r="E89" s="202"/>
      <c r="F89" s="202"/>
      <c r="G89" s="202"/>
      <c r="H89" s="202"/>
      <c r="I89" s="202"/>
      <c r="J89" s="202"/>
      <c r="K89" s="203"/>
    </row>
    <row r="90" spans="2:11" s="27" customFormat="1" x14ac:dyDescent="0.2">
      <c r="B90" s="201"/>
      <c r="C90" s="202"/>
      <c r="D90" s="202"/>
      <c r="E90" s="202"/>
      <c r="F90" s="202"/>
      <c r="G90" s="202"/>
      <c r="H90" s="202"/>
      <c r="I90" s="202"/>
      <c r="J90" s="202"/>
      <c r="K90" s="203"/>
    </row>
    <row r="91" spans="2:11" s="27" customFormat="1" x14ac:dyDescent="0.2">
      <c r="B91" s="201"/>
      <c r="C91" s="202"/>
      <c r="D91" s="202"/>
      <c r="E91" s="202"/>
      <c r="F91" s="202"/>
      <c r="G91" s="202"/>
      <c r="H91" s="202"/>
      <c r="I91" s="202"/>
      <c r="J91" s="202"/>
      <c r="K91" s="203"/>
    </row>
    <row r="92" spans="2:11" s="27" customFormat="1" x14ac:dyDescent="0.2">
      <c r="B92" s="201"/>
      <c r="C92" s="202"/>
      <c r="D92" s="202"/>
      <c r="E92" s="202"/>
      <c r="F92" s="202"/>
      <c r="G92" s="202"/>
      <c r="H92" s="202"/>
      <c r="I92" s="202"/>
      <c r="J92" s="202"/>
      <c r="K92" s="203"/>
    </row>
    <row r="93" spans="2:11" x14ac:dyDescent="0.2">
      <c r="B93" s="201"/>
      <c r="C93" s="202"/>
      <c r="D93" s="202"/>
      <c r="E93" s="202"/>
      <c r="F93" s="202"/>
      <c r="G93" s="202"/>
      <c r="H93" s="202"/>
      <c r="I93" s="202"/>
      <c r="J93" s="202"/>
      <c r="K93" s="203"/>
    </row>
    <row r="94" spans="2:11" x14ac:dyDescent="0.2">
      <c r="B94" s="201"/>
      <c r="C94" s="202"/>
      <c r="D94" s="202"/>
      <c r="E94" s="202"/>
      <c r="F94" s="202"/>
      <c r="G94" s="202"/>
      <c r="H94" s="202"/>
      <c r="I94" s="202"/>
      <c r="J94" s="202"/>
      <c r="K94" s="203"/>
    </row>
    <row r="95" spans="2:11" x14ac:dyDescent="0.2">
      <c r="B95" s="201"/>
      <c r="C95" s="202"/>
      <c r="D95" s="202"/>
      <c r="E95" s="202"/>
      <c r="F95" s="202"/>
      <c r="G95" s="202"/>
      <c r="H95" s="202"/>
      <c r="I95" s="202"/>
      <c r="J95" s="202"/>
      <c r="K95" s="203"/>
    </row>
    <row r="96" spans="2:11" s="27" customFormat="1" ht="13.8" x14ac:dyDescent="0.2">
      <c r="B96" s="204" t="s">
        <v>200</v>
      </c>
      <c r="C96" s="205"/>
      <c r="D96" s="205"/>
      <c r="E96" s="205"/>
      <c r="F96" s="205"/>
      <c r="G96" s="205"/>
      <c r="H96" s="205"/>
      <c r="I96" s="205"/>
      <c r="J96" s="205"/>
      <c r="K96" s="206"/>
    </row>
    <row r="97" spans="2:11" s="27" customFormat="1" x14ac:dyDescent="0.2">
      <c r="B97" s="201" t="s">
        <v>201</v>
      </c>
      <c r="C97" s="208"/>
      <c r="D97" s="208"/>
      <c r="E97" s="208"/>
      <c r="F97" s="208"/>
      <c r="G97" s="208"/>
      <c r="H97" s="208"/>
      <c r="I97" s="208"/>
      <c r="J97" s="208"/>
      <c r="K97" s="209"/>
    </row>
    <row r="98" spans="2:11" s="27" customFormat="1" x14ac:dyDescent="0.2">
      <c r="B98" s="210"/>
      <c r="C98" s="208"/>
      <c r="D98" s="208"/>
      <c r="E98" s="208"/>
      <c r="F98" s="208"/>
      <c r="G98" s="208"/>
      <c r="H98" s="208"/>
      <c r="I98" s="208"/>
      <c r="J98" s="208"/>
      <c r="K98" s="209"/>
    </row>
    <row r="99" spans="2:11" s="27" customFormat="1" x14ac:dyDescent="0.2">
      <c r="B99" s="210"/>
      <c r="C99" s="208"/>
      <c r="D99" s="208"/>
      <c r="E99" s="208"/>
      <c r="F99" s="208"/>
      <c r="G99" s="208"/>
      <c r="H99" s="208"/>
      <c r="I99" s="208"/>
      <c r="J99" s="208"/>
      <c r="K99" s="209"/>
    </row>
    <row r="100" spans="2:11" s="27" customFormat="1" x14ac:dyDescent="0.2">
      <c r="B100" s="210"/>
      <c r="C100" s="208"/>
      <c r="D100" s="208"/>
      <c r="E100" s="208"/>
      <c r="F100" s="208"/>
      <c r="G100" s="208"/>
      <c r="H100" s="208"/>
      <c r="I100" s="208"/>
      <c r="J100" s="208"/>
      <c r="K100" s="209"/>
    </row>
    <row r="101" spans="2:11" s="27" customFormat="1" x14ac:dyDescent="0.2">
      <c r="B101" s="210"/>
      <c r="C101" s="208"/>
      <c r="D101" s="208"/>
      <c r="E101" s="208"/>
      <c r="F101" s="208"/>
      <c r="G101" s="208"/>
      <c r="H101" s="208"/>
      <c r="I101" s="208"/>
      <c r="J101" s="208"/>
      <c r="K101" s="209"/>
    </row>
    <row r="102" spans="2:11" s="27" customFormat="1" x14ac:dyDescent="0.2">
      <c r="B102" s="210"/>
      <c r="C102" s="208"/>
      <c r="D102" s="208"/>
      <c r="E102" s="208"/>
      <c r="F102" s="208"/>
      <c r="G102" s="208"/>
      <c r="H102" s="208"/>
      <c r="I102" s="208"/>
      <c r="J102" s="208"/>
      <c r="K102" s="209"/>
    </row>
    <row r="103" spans="2:11" s="27" customFormat="1" x14ac:dyDescent="0.2">
      <c r="B103" s="210"/>
      <c r="C103" s="208"/>
      <c r="D103" s="208"/>
      <c r="E103" s="208"/>
      <c r="F103" s="208"/>
      <c r="G103" s="208"/>
      <c r="H103" s="208"/>
      <c r="I103" s="208"/>
      <c r="J103" s="208"/>
      <c r="K103" s="209"/>
    </row>
    <row r="104" spans="2:11" s="27" customFormat="1" x14ac:dyDescent="0.2">
      <c r="B104" s="210"/>
      <c r="C104" s="208"/>
      <c r="D104" s="208"/>
      <c r="E104" s="208"/>
      <c r="F104" s="208"/>
      <c r="G104" s="208"/>
      <c r="H104" s="208"/>
      <c r="I104" s="208"/>
      <c r="J104" s="208"/>
      <c r="K104" s="209"/>
    </row>
    <row r="105" spans="2:11" s="27" customFormat="1" x14ac:dyDescent="0.2">
      <c r="B105" s="210"/>
      <c r="C105" s="208"/>
      <c r="D105" s="208"/>
      <c r="E105" s="208"/>
      <c r="F105" s="208"/>
      <c r="G105" s="208"/>
      <c r="H105" s="208"/>
      <c r="I105" s="208"/>
      <c r="J105" s="208"/>
      <c r="K105" s="209"/>
    </row>
    <row r="106" spans="2:11" s="27" customFormat="1" x14ac:dyDescent="0.2">
      <c r="B106" s="210"/>
      <c r="C106" s="208"/>
      <c r="D106" s="208"/>
      <c r="E106" s="208"/>
      <c r="F106" s="208"/>
      <c r="G106" s="208"/>
      <c r="H106" s="208"/>
      <c r="I106" s="208"/>
      <c r="J106" s="208"/>
      <c r="K106" s="209"/>
    </row>
    <row r="107" spans="2:11" s="27" customFormat="1" x14ac:dyDescent="0.2">
      <c r="B107" s="210"/>
      <c r="C107" s="208"/>
      <c r="D107" s="208"/>
      <c r="E107" s="208"/>
      <c r="F107" s="208"/>
      <c r="G107" s="208"/>
      <c r="H107" s="208"/>
      <c r="I107" s="208"/>
      <c r="J107" s="208"/>
      <c r="K107" s="209"/>
    </row>
    <row r="108" spans="2:11" s="27" customFormat="1" x14ac:dyDescent="0.2">
      <c r="B108" s="210"/>
      <c r="C108" s="208"/>
      <c r="D108" s="208"/>
      <c r="E108" s="208"/>
      <c r="F108" s="208"/>
      <c r="G108" s="208"/>
      <c r="H108" s="208"/>
      <c r="I108" s="208"/>
      <c r="J108" s="208"/>
      <c r="K108" s="209"/>
    </row>
    <row r="109" spans="2:11" s="27" customFormat="1" x14ac:dyDescent="0.2">
      <c r="B109" s="210"/>
      <c r="C109" s="208"/>
      <c r="D109" s="208"/>
      <c r="E109" s="208"/>
      <c r="F109" s="208"/>
      <c r="G109" s="208"/>
      <c r="H109" s="208"/>
      <c r="I109" s="208"/>
      <c r="J109" s="208"/>
      <c r="K109" s="209"/>
    </row>
    <row r="110" spans="2:11" s="27" customFormat="1" x14ac:dyDescent="0.2">
      <c r="B110" s="210"/>
      <c r="C110" s="208"/>
      <c r="D110" s="208"/>
      <c r="E110" s="208"/>
      <c r="F110" s="208"/>
      <c r="G110" s="208"/>
      <c r="H110" s="208"/>
      <c r="I110" s="208"/>
      <c r="J110" s="208"/>
      <c r="K110" s="209"/>
    </row>
    <row r="111" spans="2:11" s="27" customFormat="1" x14ac:dyDescent="0.2">
      <c r="B111" s="210"/>
      <c r="C111" s="208"/>
      <c r="D111" s="208"/>
      <c r="E111" s="208"/>
      <c r="F111" s="208"/>
      <c r="G111" s="208"/>
      <c r="H111" s="208"/>
      <c r="I111" s="208"/>
      <c r="J111" s="208"/>
      <c r="K111" s="209"/>
    </row>
    <row r="112" spans="2:11" s="27" customFormat="1" x14ac:dyDescent="0.2">
      <c r="B112" s="210"/>
      <c r="C112" s="208"/>
      <c r="D112" s="208"/>
      <c r="E112" s="208"/>
      <c r="F112" s="208"/>
      <c r="G112" s="208"/>
      <c r="H112" s="208"/>
      <c r="I112" s="208"/>
      <c r="J112" s="208"/>
      <c r="K112" s="209"/>
    </row>
    <row r="113" spans="2:11" s="27" customFormat="1" x14ac:dyDescent="0.2">
      <c r="B113" s="210"/>
      <c r="C113" s="208"/>
      <c r="D113" s="208"/>
      <c r="E113" s="208"/>
      <c r="F113" s="208"/>
      <c r="G113" s="208"/>
      <c r="H113" s="208"/>
      <c r="I113" s="208"/>
      <c r="J113" s="208"/>
      <c r="K113" s="209"/>
    </row>
    <row r="114" spans="2:11" s="27" customFormat="1" ht="14.25" customHeight="1" thickBot="1" x14ac:dyDescent="0.25">
      <c r="B114" s="211"/>
      <c r="C114" s="212"/>
      <c r="D114" s="212"/>
      <c r="E114" s="212"/>
      <c r="F114" s="212"/>
      <c r="G114" s="212"/>
      <c r="H114" s="212"/>
      <c r="I114" s="212"/>
      <c r="J114" s="212"/>
      <c r="K114" s="213"/>
    </row>
    <row r="115" spans="2:11" ht="13.2" thickTop="1" x14ac:dyDescent="0.2"/>
    <row r="116" spans="2:11" ht="19.8" x14ac:dyDescent="0.3">
      <c r="B116" s="220" t="s">
        <v>3</v>
      </c>
      <c r="C116" s="221"/>
      <c r="D116" s="221"/>
      <c r="E116" s="221"/>
      <c r="F116" s="221"/>
      <c r="G116" s="221"/>
      <c r="H116" s="221"/>
      <c r="I116" s="221"/>
      <c r="J116" s="221"/>
      <c r="K116" s="222"/>
    </row>
    <row r="117" spans="2:11" s="27" customFormat="1" ht="13.8" x14ac:dyDescent="0.2">
      <c r="B117" s="204" t="s">
        <v>199</v>
      </c>
      <c r="C117" s="205"/>
      <c r="D117" s="205"/>
      <c r="E117" s="205"/>
      <c r="F117" s="205"/>
      <c r="G117" s="205"/>
      <c r="H117" s="205"/>
      <c r="I117" s="205"/>
      <c r="J117" s="205"/>
      <c r="K117" s="206"/>
    </row>
    <row r="118" spans="2:11" ht="13.8" customHeight="1" x14ac:dyDescent="0.2">
      <c r="B118" s="217" t="s">
        <v>208</v>
      </c>
      <c r="C118" s="218"/>
      <c r="D118" s="218"/>
      <c r="E118" s="218"/>
      <c r="F118" s="218"/>
      <c r="G118" s="218"/>
      <c r="H118" s="218"/>
      <c r="I118" s="218"/>
      <c r="J118" s="218"/>
      <c r="K118" s="219"/>
    </row>
    <row r="119" spans="2:11" x14ac:dyDescent="0.2">
      <c r="B119" s="217"/>
      <c r="C119" s="218"/>
      <c r="D119" s="218"/>
      <c r="E119" s="218"/>
      <c r="F119" s="218"/>
      <c r="G119" s="218"/>
      <c r="H119" s="218"/>
      <c r="I119" s="218"/>
      <c r="J119" s="218"/>
      <c r="K119" s="219"/>
    </row>
    <row r="120" spans="2:11" x14ac:dyDescent="0.2">
      <c r="B120" s="217"/>
      <c r="C120" s="218"/>
      <c r="D120" s="218"/>
      <c r="E120" s="218"/>
      <c r="F120" s="218"/>
      <c r="G120" s="218"/>
      <c r="H120" s="218"/>
      <c r="I120" s="218"/>
      <c r="J120" s="218"/>
      <c r="K120" s="219"/>
    </row>
    <row r="121" spans="2:11" x14ac:dyDescent="0.2">
      <c r="B121" s="217"/>
      <c r="C121" s="218"/>
      <c r="D121" s="218"/>
      <c r="E121" s="218"/>
      <c r="F121" s="218"/>
      <c r="G121" s="218"/>
      <c r="H121" s="218"/>
      <c r="I121" s="218"/>
      <c r="J121" s="218"/>
      <c r="K121" s="219"/>
    </row>
    <row r="122" spans="2:11" x14ac:dyDescent="0.2">
      <c r="B122" s="217"/>
      <c r="C122" s="218"/>
      <c r="D122" s="218"/>
      <c r="E122" s="218"/>
      <c r="F122" s="218"/>
      <c r="G122" s="218"/>
      <c r="H122" s="218"/>
      <c r="I122" s="218"/>
      <c r="J122" s="218"/>
      <c r="K122" s="219"/>
    </row>
    <row r="123" spans="2:11" x14ac:dyDescent="0.2">
      <c r="B123" s="217"/>
      <c r="C123" s="218"/>
      <c r="D123" s="218"/>
      <c r="E123" s="218"/>
      <c r="F123" s="218"/>
      <c r="G123" s="218"/>
      <c r="H123" s="218"/>
      <c r="I123" s="218"/>
      <c r="J123" s="218"/>
      <c r="K123" s="219"/>
    </row>
    <row r="124" spans="2:11" x14ac:dyDescent="0.2">
      <c r="B124" s="217"/>
      <c r="C124" s="218"/>
      <c r="D124" s="218"/>
      <c r="E124" s="218"/>
      <c r="F124" s="218"/>
      <c r="G124" s="218"/>
      <c r="H124" s="218"/>
      <c r="I124" s="218"/>
      <c r="J124" s="218"/>
      <c r="K124" s="219"/>
    </row>
    <row r="125" spans="2:11" x14ac:dyDescent="0.2">
      <c r="B125" s="217"/>
      <c r="C125" s="218"/>
      <c r="D125" s="218"/>
      <c r="E125" s="218"/>
      <c r="F125" s="218"/>
      <c r="G125" s="218"/>
      <c r="H125" s="218"/>
      <c r="I125" s="218"/>
      <c r="J125" s="218"/>
      <c r="K125" s="219"/>
    </row>
    <row r="126" spans="2:11" x14ac:dyDescent="0.2">
      <c r="B126" s="217"/>
      <c r="C126" s="218"/>
      <c r="D126" s="218"/>
      <c r="E126" s="218"/>
      <c r="F126" s="218"/>
      <c r="G126" s="218"/>
      <c r="H126" s="218"/>
      <c r="I126" s="218"/>
      <c r="J126" s="218"/>
      <c r="K126" s="219"/>
    </row>
    <row r="127" spans="2:11" x14ac:dyDescent="0.2">
      <c r="B127" s="217"/>
      <c r="C127" s="218"/>
      <c r="D127" s="218"/>
      <c r="E127" s="218"/>
      <c r="F127" s="218"/>
      <c r="G127" s="218"/>
      <c r="H127" s="218"/>
      <c r="I127" s="218"/>
      <c r="J127" s="218"/>
      <c r="K127" s="219"/>
    </row>
    <row r="128" spans="2:11" x14ac:dyDescent="0.2">
      <c r="B128" s="217"/>
      <c r="C128" s="218"/>
      <c r="D128" s="218"/>
      <c r="E128" s="218"/>
      <c r="F128" s="218"/>
      <c r="G128" s="218"/>
      <c r="H128" s="218"/>
      <c r="I128" s="218"/>
      <c r="J128" s="218"/>
      <c r="K128" s="219"/>
    </row>
    <row r="129" spans="2:11" x14ac:dyDescent="0.2">
      <c r="B129" s="217"/>
      <c r="C129" s="218"/>
      <c r="D129" s="218"/>
      <c r="E129" s="218"/>
      <c r="F129" s="218"/>
      <c r="G129" s="218"/>
      <c r="H129" s="218"/>
      <c r="I129" s="218"/>
      <c r="J129" s="218"/>
      <c r="K129" s="219"/>
    </row>
    <row r="130" spans="2:11" x14ac:dyDescent="0.2">
      <c r="B130" s="217"/>
      <c r="C130" s="218"/>
      <c r="D130" s="218"/>
      <c r="E130" s="218"/>
      <c r="F130" s="218"/>
      <c r="G130" s="218"/>
      <c r="H130" s="218"/>
      <c r="I130" s="218"/>
      <c r="J130" s="218"/>
      <c r="K130" s="219"/>
    </row>
    <row r="131" spans="2:11" x14ac:dyDescent="0.2">
      <c r="B131" s="217"/>
      <c r="C131" s="218"/>
      <c r="D131" s="218"/>
      <c r="E131" s="218"/>
      <c r="F131" s="218"/>
      <c r="G131" s="218"/>
      <c r="H131" s="218"/>
      <c r="I131" s="218"/>
      <c r="J131" s="218"/>
      <c r="K131" s="219"/>
    </row>
    <row r="132" spans="2:11" x14ac:dyDescent="0.2">
      <c r="B132" s="217"/>
      <c r="C132" s="218"/>
      <c r="D132" s="218"/>
      <c r="E132" s="218"/>
      <c r="F132" s="218"/>
      <c r="G132" s="218"/>
      <c r="H132" s="218"/>
      <c r="I132" s="218"/>
      <c r="J132" s="218"/>
      <c r="K132" s="219"/>
    </row>
    <row r="133" spans="2:11" x14ac:dyDescent="0.2">
      <c r="B133" s="217"/>
      <c r="C133" s="218"/>
      <c r="D133" s="218"/>
      <c r="E133" s="218"/>
      <c r="F133" s="218"/>
      <c r="G133" s="218"/>
      <c r="H133" s="218"/>
      <c r="I133" s="218"/>
      <c r="J133" s="218"/>
      <c r="K133" s="219"/>
    </row>
    <row r="134" spans="2:11" s="27" customFormat="1" x14ac:dyDescent="0.2">
      <c r="B134" s="217"/>
      <c r="C134" s="218"/>
      <c r="D134" s="218"/>
      <c r="E134" s="218"/>
      <c r="F134" s="218"/>
      <c r="G134" s="218"/>
      <c r="H134" s="218"/>
      <c r="I134" s="218"/>
      <c r="J134" s="218"/>
      <c r="K134" s="219"/>
    </row>
    <row r="135" spans="2:11" s="27" customFormat="1" x14ac:dyDescent="0.2">
      <c r="B135" s="217"/>
      <c r="C135" s="218"/>
      <c r="D135" s="218"/>
      <c r="E135" s="218"/>
      <c r="F135" s="218"/>
      <c r="G135" s="218"/>
      <c r="H135" s="218"/>
      <c r="I135" s="218"/>
      <c r="J135" s="218"/>
      <c r="K135" s="219"/>
    </row>
    <row r="136" spans="2:11" s="27" customFormat="1" x14ac:dyDescent="0.2">
      <c r="B136" s="217"/>
      <c r="C136" s="218"/>
      <c r="D136" s="218"/>
      <c r="E136" s="218"/>
      <c r="F136" s="218"/>
      <c r="G136" s="218"/>
      <c r="H136" s="218"/>
      <c r="I136" s="218"/>
      <c r="J136" s="218"/>
      <c r="K136" s="219"/>
    </row>
    <row r="137" spans="2:11" s="27" customFormat="1" x14ac:dyDescent="0.2">
      <c r="B137" s="217"/>
      <c r="C137" s="218"/>
      <c r="D137" s="218"/>
      <c r="E137" s="218"/>
      <c r="F137" s="218"/>
      <c r="G137" s="218"/>
      <c r="H137" s="218"/>
      <c r="I137" s="218"/>
      <c r="J137" s="218"/>
      <c r="K137" s="219"/>
    </row>
    <row r="138" spans="2:11" s="27" customFormat="1" x14ac:dyDescent="0.2">
      <c r="B138" s="217"/>
      <c r="C138" s="218"/>
      <c r="D138" s="218"/>
      <c r="E138" s="218"/>
      <c r="F138" s="218"/>
      <c r="G138" s="218"/>
      <c r="H138" s="218"/>
      <c r="I138" s="218"/>
      <c r="J138" s="218"/>
      <c r="K138" s="219"/>
    </row>
    <row r="139" spans="2:11" x14ac:dyDescent="0.2">
      <c r="B139" s="217"/>
      <c r="C139" s="218"/>
      <c r="D139" s="218"/>
      <c r="E139" s="218"/>
      <c r="F139" s="218"/>
      <c r="G139" s="218"/>
      <c r="H139" s="218"/>
      <c r="I139" s="218"/>
      <c r="J139" s="218"/>
      <c r="K139" s="219"/>
    </row>
    <row r="140" spans="2:11" s="27" customFormat="1" x14ac:dyDescent="0.2">
      <c r="B140" s="217"/>
      <c r="C140" s="218"/>
      <c r="D140" s="218"/>
      <c r="E140" s="218"/>
      <c r="F140" s="218"/>
      <c r="G140" s="218"/>
      <c r="H140" s="218"/>
      <c r="I140" s="218"/>
      <c r="J140" s="218"/>
      <c r="K140" s="219"/>
    </row>
    <row r="141" spans="2:11" s="27" customFormat="1" x14ac:dyDescent="0.2">
      <c r="B141" s="217"/>
      <c r="C141" s="218"/>
      <c r="D141" s="218"/>
      <c r="E141" s="218"/>
      <c r="F141" s="218"/>
      <c r="G141" s="218"/>
      <c r="H141" s="218"/>
      <c r="I141" s="218"/>
      <c r="J141" s="218"/>
      <c r="K141" s="219"/>
    </row>
    <row r="142" spans="2:11" x14ac:dyDescent="0.2">
      <c r="B142" s="217"/>
      <c r="C142" s="218"/>
      <c r="D142" s="218"/>
      <c r="E142" s="218"/>
      <c r="F142" s="218"/>
      <c r="G142" s="218"/>
      <c r="H142" s="218"/>
      <c r="I142" s="218"/>
      <c r="J142" s="218"/>
      <c r="K142" s="219"/>
    </row>
    <row r="143" spans="2:11" s="27" customFormat="1" x14ac:dyDescent="0.2">
      <c r="B143" s="217"/>
      <c r="C143" s="218"/>
      <c r="D143" s="218"/>
      <c r="E143" s="218"/>
      <c r="F143" s="218"/>
      <c r="G143" s="218"/>
      <c r="H143" s="218"/>
      <c r="I143" s="218"/>
      <c r="J143" s="218"/>
      <c r="K143" s="219"/>
    </row>
    <row r="144" spans="2:11" s="27" customFormat="1" x14ac:dyDescent="0.2">
      <c r="B144" s="217"/>
      <c r="C144" s="218"/>
      <c r="D144" s="218"/>
      <c r="E144" s="218"/>
      <c r="F144" s="218"/>
      <c r="G144" s="218"/>
      <c r="H144" s="218"/>
      <c r="I144" s="218"/>
      <c r="J144" s="218"/>
      <c r="K144" s="219"/>
    </row>
    <row r="145" spans="2:11" s="27" customFormat="1" x14ac:dyDescent="0.2">
      <c r="B145" s="217"/>
      <c r="C145" s="218"/>
      <c r="D145" s="218"/>
      <c r="E145" s="218"/>
      <c r="F145" s="218"/>
      <c r="G145" s="218"/>
      <c r="H145" s="218"/>
      <c r="I145" s="218"/>
      <c r="J145" s="218"/>
      <c r="K145" s="219"/>
    </row>
    <row r="146" spans="2:11" s="27" customFormat="1" x14ac:dyDescent="0.2">
      <c r="B146" s="217"/>
      <c r="C146" s="218"/>
      <c r="D146" s="218"/>
      <c r="E146" s="218"/>
      <c r="F146" s="218"/>
      <c r="G146" s="218"/>
      <c r="H146" s="218"/>
      <c r="I146" s="218"/>
      <c r="J146" s="218"/>
      <c r="K146" s="219"/>
    </row>
    <row r="147" spans="2:11" s="27" customFormat="1" x14ac:dyDescent="0.2">
      <c r="B147" s="217"/>
      <c r="C147" s="218"/>
      <c r="D147" s="218"/>
      <c r="E147" s="218"/>
      <c r="F147" s="218"/>
      <c r="G147" s="218"/>
      <c r="H147" s="218"/>
      <c r="I147" s="218"/>
      <c r="J147" s="218"/>
      <c r="K147" s="219"/>
    </row>
    <row r="148" spans="2:11" s="27" customFormat="1" x14ac:dyDescent="0.2">
      <c r="B148" s="217"/>
      <c r="C148" s="218"/>
      <c r="D148" s="218"/>
      <c r="E148" s="218"/>
      <c r="F148" s="218"/>
      <c r="G148" s="218"/>
      <c r="H148" s="218"/>
      <c r="I148" s="218"/>
      <c r="J148" s="218"/>
      <c r="K148" s="219"/>
    </row>
    <row r="149" spans="2:11" s="27" customFormat="1" x14ac:dyDescent="0.2">
      <c r="B149" s="217"/>
      <c r="C149" s="218"/>
      <c r="D149" s="218"/>
      <c r="E149" s="218"/>
      <c r="F149" s="218"/>
      <c r="G149" s="218"/>
      <c r="H149" s="218"/>
      <c r="I149" s="218"/>
      <c r="J149" s="218"/>
      <c r="K149" s="219"/>
    </row>
    <row r="150" spans="2:11" s="27" customFormat="1" x14ac:dyDescent="0.2">
      <c r="B150" s="217"/>
      <c r="C150" s="218"/>
      <c r="D150" s="218"/>
      <c r="E150" s="218"/>
      <c r="F150" s="218"/>
      <c r="G150" s="218"/>
      <c r="H150" s="218"/>
      <c r="I150" s="218"/>
      <c r="J150" s="218"/>
      <c r="K150" s="219"/>
    </row>
    <row r="151" spans="2:11" s="27" customFormat="1" x14ac:dyDescent="0.2">
      <c r="B151" s="217"/>
      <c r="C151" s="218"/>
      <c r="D151" s="218"/>
      <c r="E151" s="218"/>
      <c r="F151" s="218"/>
      <c r="G151" s="218"/>
      <c r="H151" s="218"/>
      <c r="I151" s="218"/>
      <c r="J151" s="218"/>
      <c r="K151" s="219"/>
    </row>
    <row r="152" spans="2:11" s="27" customFormat="1" x14ac:dyDescent="0.2">
      <c r="B152" s="217"/>
      <c r="C152" s="218"/>
      <c r="D152" s="218"/>
      <c r="E152" s="218"/>
      <c r="F152" s="218"/>
      <c r="G152" s="218"/>
      <c r="H152" s="218"/>
      <c r="I152" s="218"/>
      <c r="J152" s="218"/>
      <c r="K152" s="219"/>
    </row>
    <row r="153" spans="2:11" s="27" customFormat="1" x14ac:dyDescent="0.2">
      <c r="B153" s="217"/>
      <c r="C153" s="218"/>
      <c r="D153" s="218"/>
      <c r="E153" s="218"/>
      <c r="F153" s="218"/>
      <c r="G153" s="218"/>
      <c r="H153" s="218"/>
      <c r="I153" s="218"/>
      <c r="J153" s="218"/>
      <c r="K153" s="219"/>
    </row>
    <row r="154" spans="2:11" s="27" customFormat="1" x14ac:dyDescent="0.2">
      <c r="B154" s="217"/>
      <c r="C154" s="218"/>
      <c r="D154" s="218"/>
      <c r="E154" s="218"/>
      <c r="F154" s="218"/>
      <c r="G154" s="218"/>
      <c r="H154" s="218"/>
      <c r="I154" s="218"/>
      <c r="J154" s="218"/>
      <c r="K154" s="219"/>
    </row>
    <row r="155" spans="2:11" s="27" customFormat="1" x14ac:dyDescent="0.2">
      <c r="B155" s="217"/>
      <c r="C155" s="218"/>
      <c r="D155" s="218"/>
      <c r="E155" s="218"/>
      <c r="F155" s="218"/>
      <c r="G155" s="218"/>
      <c r="H155" s="218"/>
      <c r="I155" s="218"/>
      <c r="J155" s="218"/>
      <c r="K155" s="219"/>
    </row>
    <row r="156" spans="2:11" s="27" customFormat="1" x14ac:dyDescent="0.2">
      <c r="B156" s="217"/>
      <c r="C156" s="218"/>
      <c r="D156" s="218"/>
      <c r="E156" s="218"/>
      <c r="F156" s="218"/>
      <c r="G156" s="218"/>
      <c r="H156" s="218"/>
      <c r="I156" s="218"/>
      <c r="J156" s="218"/>
      <c r="K156" s="219"/>
    </row>
    <row r="157" spans="2:11" s="27" customFormat="1" x14ac:dyDescent="0.2">
      <c r="B157" s="217"/>
      <c r="C157" s="218"/>
      <c r="D157" s="218"/>
      <c r="E157" s="218"/>
      <c r="F157" s="218"/>
      <c r="G157" s="218"/>
      <c r="H157" s="218"/>
      <c r="I157" s="218"/>
      <c r="J157" s="218"/>
      <c r="K157" s="219"/>
    </row>
    <row r="158" spans="2:11" s="27" customFormat="1" x14ac:dyDescent="0.2">
      <c r="B158" s="217"/>
      <c r="C158" s="218"/>
      <c r="D158" s="218"/>
      <c r="E158" s="218"/>
      <c r="F158" s="218"/>
      <c r="G158" s="218"/>
      <c r="H158" s="218"/>
      <c r="I158" s="218"/>
      <c r="J158" s="218"/>
      <c r="K158" s="219"/>
    </row>
    <row r="159" spans="2:11" s="27" customFormat="1" x14ac:dyDescent="0.2">
      <c r="B159" s="217"/>
      <c r="C159" s="218"/>
      <c r="D159" s="218"/>
      <c r="E159" s="218"/>
      <c r="F159" s="218"/>
      <c r="G159" s="218"/>
      <c r="H159" s="218"/>
      <c r="I159" s="218"/>
      <c r="J159" s="218"/>
      <c r="K159" s="219"/>
    </row>
    <row r="160" spans="2:11" s="27" customFormat="1" x14ac:dyDescent="0.2">
      <c r="B160" s="217"/>
      <c r="C160" s="218"/>
      <c r="D160" s="218"/>
      <c r="E160" s="218"/>
      <c r="F160" s="218"/>
      <c r="G160" s="218"/>
      <c r="H160" s="218"/>
      <c r="I160" s="218"/>
      <c r="J160" s="218"/>
      <c r="K160" s="219"/>
    </row>
    <row r="161" spans="2:11" x14ac:dyDescent="0.2">
      <c r="B161" s="217"/>
      <c r="C161" s="218"/>
      <c r="D161" s="218"/>
      <c r="E161" s="218"/>
      <c r="F161" s="218"/>
      <c r="G161" s="218"/>
      <c r="H161" s="218"/>
      <c r="I161" s="218"/>
      <c r="J161" s="218"/>
      <c r="K161" s="219"/>
    </row>
    <row r="162" spans="2:11" s="27" customFormat="1" ht="16.8" customHeight="1" x14ac:dyDescent="0.2">
      <c r="B162" s="204" t="s">
        <v>60</v>
      </c>
      <c r="C162" s="205"/>
      <c r="D162" s="205"/>
      <c r="E162" s="205"/>
      <c r="F162" s="205"/>
      <c r="G162" s="205"/>
      <c r="H162" s="205"/>
      <c r="I162" s="205"/>
      <c r="J162" s="205"/>
      <c r="K162" s="206"/>
    </row>
    <row r="163" spans="2:11" s="27" customFormat="1" ht="96.6" customHeight="1" x14ac:dyDescent="0.2">
      <c r="B163" s="201" t="s">
        <v>61</v>
      </c>
      <c r="C163" s="202"/>
      <c r="D163" s="202"/>
      <c r="E163" s="202"/>
      <c r="F163" s="202"/>
      <c r="G163" s="202"/>
      <c r="H163" s="202"/>
      <c r="I163" s="202"/>
      <c r="J163" s="202"/>
      <c r="K163" s="203"/>
    </row>
    <row r="164" spans="2:11" s="27" customFormat="1" ht="16.8" customHeight="1" x14ac:dyDescent="0.2">
      <c r="B164" s="204" t="s">
        <v>62</v>
      </c>
      <c r="C164" s="205"/>
      <c r="D164" s="205"/>
      <c r="E164" s="205"/>
      <c r="F164" s="205"/>
      <c r="G164" s="205"/>
      <c r="H164" s="205"/>
      <c r="I164" s="205"/>
      <c r="J164" s="205"/>
      <c r="K164" s="206"/>
    </row>
    <row r="165" spans="2:11" s="27" customFormat="1" x14ac:dyDescent="0.2">
      <c r="B165" s="201" t="s">
        <v>209</v>
      </c>
      <c r="C165" s="202"/>
      <c r="D165" s="202"/>
      <c r="E165" s="202"/>
      <c r="F165" s="202"/>
      <c r="G165" s="202"/>
      <c r="H165" s="202"/>
      <c r="I165" s="202"/>
      <c r="J165" s="202"/>
      <c r="K165" s="203"/>
    </row>
    <row r="166" spans="2:11" s="27" customFormat="1" x14ac:dyDescent="0.2">
      <c r="B166" s="201"/>
      <c r="C166" s="202"/>
      <c r="D166" s="202"/>
      <c r="E166" s="202"/>
      <c r="F166" s="202"/>
      <c r="G166" s="202"/>
      <c r="H166" s="202"/>
      <c r="I166" s="202"/>
      <c r="J166" s="202"/>
      <c r="K166" s="203"/>
    </row>
    <row r="167" spans="2:11" s="27" customFormat="1" x14ac:dyDescent="0.2">
      <c r="B167" s="201"/>
      <c r="C167" s="202"/>
      <c r="D167" s="202"/>
      <c r="E167" s="202"/>
      <c r="F167" s="202"/>
      <c r="G167" s="202"/>
      <c r="H167" s="202"/>
      <c r="I167" s="202"/>
      <c r="J167" s="202"/>
      <c r="K167" s="203"/>
    </row>
    <row r="168" spans="2:11" s="27" customFormat="1" x14ac:dyDescent="0.2">
      <c r="B168" s="201"/>
      <c r="C168" s="202"/>
      <c r="D168" s="202"/>
      <c r="E168" s="202"/>
      <c r="F168" s="202"/>
      <c r="G168" s="202"/>
      <c r="H168" s="202"/>
      <c r="I168" s="202"/>
      <c r="J168" s="202"/>
      <c r="K168" s="203"/>
    </row>
    <row r="169" spans="2:11" s="27" customFormat="1" x14ac:dyDescent="0.2">
      <c r="B169" s="201"/>
      <c r="C169" s="202"/>
      <c r="D169" s="202"/>
      <c r="E169" s="202"/>
      <c r="F169" s="202"/>
      <c r="G169" s="202"/>
      <c r="H169" s="202"/>
      <c r="I169" s="202"/>
      <c r="J169" s="202"/>
      <c r="K169" s="203"/>
    </row>
    <row r="170" spans="2:11" s="27" customFormat="1" x14ac:dyDescent="0.2">
      <c r="B170" s="201"/>
      <c r="C170" s="202"/>
      <c r="D170" s="202"/>
      <c r="E170" s="202"/>
      <c r="F170" s="202"/>
      <c r="G170" s="202"/>
      <c r="H170" s="202"/>
      <c r="I170" s="202"/>
      <c r="J170" s="202"/>
      <c r="K170" s="203"/>
    </row>
    <row r="171" spans="2:11" s="27" customFormat="1" x14ac:dyDescent="0.2">
      <c r="B171" s="201"/>
      <c r="C171" s="202"/>
      <c r="D171" s="202"/>
      <c r="E171" s="202"/>
      <c r="F171" s="202"/>
      <c r="G171" s="202"/>
      <c r="H171" s="202"/>
      <c r="I171" s="202"/>
      <c r="J171" s="202"/>
      <c r="K171" s="203"/>
    </row>
    <row r="172" spans="2:11" s="27" customFormat="1" x14ac:dyDescent="0.2">
      <c r="B172" s="201"/>
      <c r="C172" s="202"/>
      <c r="D172" s="202"/>
      <c r="E172" s="202"/>
      <c r="F172" s="202"/>
      <c r="G172" s="202"/>
      <c r="H172" s="202"/>
      <c r="I172" s="202"/>
      <c r="J172" s="202"/>
      <c r="K172" s="203"/>
    </row>
    <row r="173" spans="2:11" s="27" customFormat="1" x14ac:dyDescent="0.2">
      <c r="B173" s="201"/>
      <c r="C173" s="202"/>
      <c r="D173" s="202"/>
      <c r="E173" s="202"/>
      <c r="F173" s="202"/>
      <c r="G173" s="202"/>
      <c r="H173" s="202"/>
      <c r="I173" s="202"/>
      <c r="J173" s="202"/>
      <c r="K173" s="203"/>
    </row>
    <row r="174" spans="2:11" s="27" customFormat="1" x14ac:dyDescent="0.2">
      <c r="B174" s="201"/>
      <c r="C174" s="202"/>
      <c r="D174" s="202"/>
      <c r="E174" s="202"/>
      <c r="F174" s="202"/>
      <c r="G174" s="202"/>
      <c r="H174" s="202"/>
      <c r="I174" s="202"/>
      <c r="J174" s="202"/>
      <c r="K174" s="203"/>
    </row>
    <row r="175" spans="2:11" s="27" customFormat="1" x14ac:dyDescent="0.2">
      <c r="B175" s="201"/>
      <c r="C175" s="202"/>
      <c r="D175" s="202"/>
      <c r="E175" s="202"/>
      <c r="F175" s="202"/>
      <c r="G175" s="202"/>
      <c r="H175" s="202"/>
      <c r="I175" s="202"/>
      <c r="J175" s="202"/>
      <c r="K175" s="203"/>
    </row>
    <row r="176" spans="2:11" s="27" customFormat="1" x14ac:dyDescent="0.2">
      <c r="B176" s="201"/>
      <c r="C176" s="202"/>
      <c r="D176" s="202"/>
      <c r="E176" s="202"/>
      <c r="F176" s="202"/>
      <c r="G176" s="202"/>
      <c r="H176" s="202"/>
      <c r="I176" s="202"/>
      <c r="J176" s="202"/>
      <c r="K176" s="203"/>
    </row>
    <row r="177" spans="2:11" s="27" customFormat="1" x14ac:dyDescent="0.2">
      <c r="B177" s="201"/>
      <c r="C177" s="202"/>
      <c r="D177" s="202"/>
      <c r="E177" s="202"/>
      <c r="F177" s="202"/>
      <c r="G177" s="202"/>
      <c r="H177" s="202"/>
      <c r="I177" s="202"/>
      <c r="J177" s="202"/>
      <c r="K177" s="203"/>
    </row>
    <row r="178" spans="2:11" s="27" customFormat="1" x14ac:dyDescent="0.2">
      <c r="B178" s="201"/>
      <c r="C178" s="202"/>
      <c r="D178" s="202"/>
      <c r="E178" s="202"/>
      <c r="F178" s="202"/>
      <c r="G178" s="202"/>
      <c r="H178" s="202"/>
      <c r="I178" s="202"/>
      <c r="J178" s="202"/>
      <c r="K178" s="203"/>
    </row>
    <row r="179" spans="2:11" s="27" customFormat="1" x14ac:dyDescent="0.2">
      <c r="B179" s="201"/>
      <c r="C179" s="202"/>
      <c r="D179" s="202"/>
      <c r="E179" s="202"/>
      <c r="F179" s="202"/>
      <c r="G179" s="202"/>
      <c r="H179" s="202"/>
      <c r="I179" s="202"/>
      <c r="J179" s="202"/>
      <c r="K179" s="203"/>
    </row>
    <row r="180" spans="2:11" s="27" customFormat="1" x14ac:dyDescent="0.2">
      <c r="B180" s="201"/>
      <c r="C180" s="202"/>
      <c r="D180" s="202"/>
      <c r="E180" s="202"/>
      <c r="F180" s="202"/>
      <c r="G180" s="202"/>
      <c r="H180" s="202"/>
      <c r="I180" s="202"/>
      <c r="J180" s="202"/>
      <c r="K180" s="203"/>
    </row>
    <row r="181" spans="2:11" s="27" customFormat="1" x14ac:dyDescent="0.2">
      <c r="B181" s="201"/>
      <c r="C181" s="202"/>
      <c r="D181" s="202"/>
      <c r="E181" s="202"/>
      <c r="F181" s="202"/>
      <c r="G181" s="202"/>
      <c r="H181" s="202"/>
      <c r="I181" s="202"/>
      <c r="J181" s="202"/>
      <c r="K181" s="203"/>
    </row>
    <row r="182" spans="2:11" s="27" customFormat="1" x14ac:dyDescent="0.2">
      <c r="B182" s="201"/>
      <c r="C182" s="202"/>
      <c r="D182" s="202"/>
      <c r="E182" s="202"/>
      <c r="F182" s="202"/>
      <c r="G182" s="202"/>
      <c r="H182" s="202"/>
      <c r="I182" s="202"/>
      <c r="J182" s="202"/>
      <c r="K182" s="203"/>
    </row>
    <row r="183" spans="2:11" s="27" customFormat="1" x14ac:dyDescent="0.2">
      <c r="B183" s="201"/>
      <c r="C183" s="202"/>
      <c r="D183" s="202"/>
      <c r="E183" s="202"/>
      <c r="F183" s="202"/>
      <c r="G183" s="202"/>
      <c r="H183" s="202"/>
      <c r="I183" s="202"/>
      <c r="J183" s="202"/>
      <c r="K183" s="203"/>
    </row>
    <row r="184" spans="2:11" s="27" customFormat="1" x14ac:dyDescent="0.2">
      <c r="B184" s="201"/>
      <c r="C184" s="202"/>
      <c r="D184" s="202"/>
      <c r="E184" s="202"/>
      <c r="F184" s="202"/>
      <c r="G184" s="202"/>
      <c r="H184" s="202"/>
      <c r="I184" s="202"/>
      <c r="J184" s="202"/>
      <c r="K184" s="203"/>
    </row>
    <row r="185" spans="2:11" s="27" customFormat="1" x14ac:dyDescent="0.2">
      <c r="B185" s="201"/>
      <c r="C185" s="202"/>
      <c r="D185" s="202"/>
      <c r="E185" s="202"/>
      <c r="F185" s="202"/>
      <c r="G185" s="202"/>
      <c r="H185" s="202"/>
      <c r="I185" s="202"/>
      <c r="J185" s="202"/>
      <c r="K185" s="203"/>
    </row>
    <row r="186" spans="2:11" s="27" customFormat="1" x14ac:dyDescent="0.2">
      <c r="B186" s="201"/>
      <c r="C186" s="202"/>
      <c r="D186" s="202"/>
      <c r="E186" s="202"/>
      <c r="F186" s="202"/>
      <c r="G186" s="202"/>
      <c r="H186" s="202"/>
      <c r="I186" s="202"/>
      <c r="J186" s="202"/>
      <c r="K186" s="203"/>
    </row>
    <row r="187" spans="2:11" s="27" customFormat="1" x14ac:dyDescent="0.2">
      <c r="B187" s="201"/>
      <c r="C187" s="202"/>
      <c r="D187" s="202"/>
      <c r="E187" s="202"/>
      <c r="F187" s="202"/>
      <c r="G187" s="202"/>
      <c r="H187" s="202"/>
      <c r="I187" s="202"/>
      <c r="J187" s="202"/>
      <c r="K187" s="203"/>
    </row>
    <row r="188" spans="2:11" s="27" customFormat="1" x14ac:dyDescent="0.2">
      <c r="B188" s="201"/>
      <c r="C188" s="202"/>
      <c r="D188" s="202"/>
      <c r="E188" s="202"/>
      <c r="F188" s="202"/>
      <c r="G188" s="202"/>
      <c r="H188" s="202"/>
      <c r="I188" s="202"/>
      <c r="J188" s="202"/>
      <c r="K188" s="203"/>
    </row>
    <row r="189" spans="2:11" s="27" customFormat="1" x14ac:dyDescent="0.2">
      <c r="B189" s="201"/>
      <c r="C189" s="202"/>
      <c r="D189" s="202"/>
      <c r="E189" s="202"/>
      <c r="F189" s="202"/>
      <c r="G189" s="202"/>
      <c r="H189" s="202"/>
      <c r="I189" s="202"/>
      <c r="J189" s="202"/>
      <c r="K189" s="203"/>
    </row>
    <row r="190" spans="2:11" s="27" customFormat="1" x14ac:dyDescent="0.2">
      <c r="B190" s="201"/>
      <c r="C190" s="202"/>
      <c r="D190" s="202"/>
      <c r="E190" s="202"/>
      <c r="F190" s="202"/>
      <c r="G190" s="202"/>
      <c r="H190" s="202"/>
      <c r="I190" s="202"/>
      <c r="J190" s="202"/>
      <c r="K190" s="203"/>
    </row>
    <row r="191" spans="2:11" s="27" customFormat="1" x14ac:dyDescent="0.2">
      <c r="B191" s="201"/>
      <c r="C191" s="202"/>
      <c r="D191" s="202"/>
      <c r="E191" s="202"/>
      <c r="F191" s="202"/>
      <c r="G191" s="202"/>
      <c r="H191" s="202"/>
      <c r="I191" s="202"/>
      <c r="J191" s="202"/>
      <c r="K191" s="203"/>
    </row>
    <row r="192" spans="2:11" s="27" customFormat="1" x14ac:dyDescent="0.2">
      <c r="B192" s="201"/>
      <c r="C192" s="202"/>
      <c r="D192" s="202"/>
      <c r="E192" s="202"/>
      <c r="F192" s="202"/>
      <c r="G192" s="202"/>
      <c r="H192" s="202"/>
      <c r="I192" s="202"/>
      <c r="J192" s="202"/>
      <c r="K192" s="203"/>
    </row>
    <row r="193" spans="2:11" s="27" customFormat="1" x14ac:dyDescent="0.2">
      <c r="B193" s="201"/>
      <c r="C193" s="202"/>
      <c r="D193" s="202"/>
      <c r="E193" s="202"/>
      <c r="F193" s="202"/>
      <c r="G193" s="202"/>
      <c r="H193" s="202"/>
      <c r="I193" s="202"/>
      <c r="J193" s="202"/>
      <c r="K193" s="203"/>
    </row>
    <row r="194" spans="2:11" s="27" customFormat="1" ht="13.2" thickBot="1" x14ac:dyDescent="0.25">
      <c r="B194" s="214"/>
      <c r="C194" s="215"/>
      <c r="D194" s="215"/>
      <c r="E194" s="215"/>
      <c r="F194" s="215"/>
      <c r="G194" s="215"/>
      <c r="H194" s="215"/>
      <c r="I194" s="215"/>
      <c r="J194" s="215"/>
      <c r="K194" s="216"/>
    </row>
    <row r="195" spans="2:11" ht="13.2" thickTop="1" x14ac:dyDescent="0.2"/>
    <row r="196" spans="2:11" ht="19.8" x14ac:dyDescent="0.3">
      <c r="B196" s="220" t="s">
        <v>4</v>
      </c>
      <c r="C196" s="221"/>
      <c r="D196" s="221"/>
      <c r="E196" s="221"/>
      <c r="F196" s="221"/>
      <c r="G196" s="221"/>
      <c r="H196" s="221"/>
      <c r="I196" s="221"/>
      <c r="J196" s="221"/>
      <c r="K196" s="222"/>
    </row>
    <row r="197" spans="2:11" s="27" customFormat="1" ht="13.8" x14ac:dyDescent="0.2">
      <c r="B197" s="204" t="s">
        <v>199</v>
      </c>
      <c r="C197" s="205"/>
      <c r="D197" s="205"/>
      <c r="E197" s="205"/>
      <c r="F197" s="205"/>
      <c r="G197" s="205"/>
      <c r="H197" s="205"/>
      <c r="I197" s="205"/>
      <c r="J197" s="205"/>
      <c r="K197" s="206"/>
    </row>
    <row r="198" spans="2:11" ht="12.6" customHeight="1" x14ac:dyDescent="0.2">
      <c r="B198" s="201" t="s">
        <v>210</v>
      </c>
      <c r="C198" s="202"/>
      <c r="D198" s="202"/>
      <c r="E198" s="202"/>
      <c r="F198" s="202"/>
      <c r="G198" s="202"/>
      <c r="H198" s="202"/>
      <c r="I198" s="202"/>
      <c r="J198" s="202"/>
      <c r="K198" s="203"/>
    </row>
    <row r="199" spans="2:11" x14ac:dyDescent="0.2">
      <c r="B199" s="201"/>
      <c r="C199" s="202"/>
      <c r="D199" s="202"/>
      <c r="E199" s="202"/>
      <c r="F199" s="202"/>
      <c r="G199" s="202"/>
      <c r="H199" s="202"/>
      <c r="I199" s="202"/>
      <c r="J199" s="202"/>
      <c r="K199" s="203"/>
    </row>
    <row r="200" spans="2:11" x14ac:dyDescent="0.2">
      <c r="B200" s="201"/>
      <c r="C200" s="202"/>
      <c r="D200" s="202"/>
      <c r="E200" s="202"/>
      <c r="F200" s="202"/>
      <c r="G200" s="202"/>
      <c r="H200" s="202"/>
      <c r="I200" s="202"/>
      <c r="J200" s="202"/>
      <c r="K200" s="203"/>
    </row>
    <row r="201" spans="2:11" x14ac:dyDescent="0.2">
      <c r="B201" s="201"/>
      <c r="C201" s="202"/>
      <c r="D201" s="202"/>
      <c r="E201" s="202"/>
      <c r="F201" s="202"/>
      <c r="G201" s="202"/>
      <c r="H201" s="202"/>
      <c r="I201" s="202"/>
      <c r="J201" s="202"/>
      <c r="K201" s="203"/>
    </row>
    <row r="202" spans="2:11" x14ac:dyDescent="0.2">
      <c r="B202" s="201"/>
      <c r="C202" s="202"/>
      <c r="D202" s="202"/>
      <c r="E202" s="202"/>
      <c r="F202" s="202"/>
      <c r="G202" s="202"/>
      <c r="H202" s="202"/>
      <c r="I202" s="202"/>
      <c r="J202" s="202"/>
      <c r="K202" s="203"/>
    </row>
    <row r="203" spans="2:11" x14ac:dyDescent="0.2">
      <c r="B203" s="201"/>
      <c r="C203" s="202"/>
      <c r="D203" s="202"/>
      <c r="E203" s="202"/>
      <c r="F203" s="202"/>
      <c r="G203" s="202"/>
      <c r="H203" s="202"/>
      <c r="I203" s="202"/>
      <c r="J203" s="202"/>
      <c r="K203" s="203"/>
    </row>
    <row r="204" spans="2:11" x14ac:dyDescent="0.2">
      <c r="B204" s="201"/>
      <c r="C204" s="202"/>
      <c r="D204" s="202"/>
      <c r="E204" s="202"/>
      <c r="F204" s="202"/>
      <c r="G204" s="202"/>
      <c r="H204" s="202"/>
      <c r="I204" s="202"/>
      <c r="J204" s="202"/>
      <c r="K204" s="203"/>
    </row>
    <row r="205" spans="2:11" x14ac:dyDescent="0.2">
      <c r="B205" s="201"/>
      <c r="C205" s="202"/>
      <c r="D205" s="202"/>
      <c r="E205" s="202"/>
      <c r="F205" s="202"/>
      <c r="G205" s="202"/>
      <c r="H205" s="202"/>
      <c r="I205" s="202"/>
      <c r="J205" s="202"/>
      <c r="K205" s="203"/>
    </row>
    <row r="206" spans="2:11" x14ac:dyDescent="0.2">
      <c r="B206" s="201"/>
      <c r="C206" s="202"/>
      <c r="D206" s="202"/>
      <c r="E206" s="202"/>
      <c r="F206" s="202"/>
      <c r="G206" s="202"/>
      <c r="H206" s="202"/>
      <c r="I206" s="202"/>
      <c r="J206" s="202"/>
      <c r="K206" s="203"/>
    </row>
    <row r="207" spans="2:11" x14ac:dyDescent="0.2">
      <c r="B207" s="201"/>
      <c r="C207" s="202"/>
      <c r="D207" s="202"/>
      <c r="E207" s="202"/>
      <c r="F207" s="202"/>
      <c r="G207" s="202"/>
      <c r="H207" s="202"/>
      <c r="I207" s="202"/>
      <c r="J207" s="202"/>
      <c r="K207" s="203"/>
    </row>
    <row r="208" spans="2:11" x14ac:dyDescent="0.2">
      <c r="B208" s="201"/>
      <c r="C208" s="202"/>
      <c r="D208" s="202"/>
      <c r="E208" s="202"/>
      <c r="F208" s="202"/>
      <c r="G208" s="202"/>
      <c r="H208" s="202"/>
      <c r="I208" s="202"/>
      <c r="J208" s="202"/>
      <c r="K208" s="203"/>
    </row>
    <row r="209" spans="2:11" x14ac:dyDescent="0.2">
      <c r="B209" s="201"/>
      <c r="C209" s="202"/>
      <c r="D209" s="202"/>
      <c r="E209" s="202"/>
      <c r="F209" s="202"/>
      <c r="G209" s="202"/>
      <c r="H209" s="202"/>
      <c r="I209" s="202"/>
      <c r="J209" s="202"/>
      <c r="K209" s="203"/>
    </row>
    <row r="210" spans="2:11" x14ac:dyDescent="0.2">
      <c r="B210" s="201"/>
      <c r="C210" s="202"/>
      <c r="D210" s="202"/>
      <c r="E210" s="202"/>
      <c r="F210" s="202"/>
      <c r="G210" s="202"/>
      <c r="H210" s="202"/>
      <c r="I210" s="202"/>
      <c r="J210" s="202"/>
      <c r="K210" s="203"/>
    </row>
    <row r="211" spans="2:11" x14ac:dyDescent="0.2">
      <c r="B211" s="201"/>
      <c r="C211" s="202"/>
      <c r="D211" s="202"/>
      <c r="E211" s="202"/>
      <c r="F211" s="202"/>
      <c r="G211" s="202"/>
      <c r="H211" s="202"/>
      <c r="I211" s="202"/>
      <c r="J211" s="202"/>
      <c r="K211" s="203"/>
    </row>
    <row r="212" spans="2:11" x14ac:dyDescent="0.2">
      <c r="B212" s="201"/>
      <c r="C212" s="202"/>
      <c r="D212" s="202"/>
      <c r="E212" s="202"/>
      <c r="F212" s="202"/>
      <c r="G212" s="202"/>
      <c r="H212" s="202"/>
      <c r="I212" s="202"/>
      <c r="J212" s="202"/>
      <c r="K212" s="203"/>
    </row>
    <row r="213" spans="2:11" x14ac:dyDescent="0.2">
      <c r="B213" s="201"/>
      <c r="C213" s="202"/>
      <c r="D213" s="202"/>
      <c r="E213" s="202"/>
      <c r="F213" s="202"/>
      <c r="G213" s="202"/>
      <c r="H213" s="202"/>
      <c r="I213" s="202"/>
      <c r="J213" s="202"/>
      <c r="K213" s="203"/>
    </row>
    <row r="214" spans="2:11" x14ac:dyDescent="0.2">
      <c r="B214" s="201"/>
      <c r="C214" s="202"/>
      <c r="D214" s="202"/>
      <c r="E214" s="202"/>
      <c r="F214" s="202"/>
      <c r="G214" s="202"/>
      <c r="H214" s="202"/>
      <c r="I214" s="202"/>
      <c r="J214" s="202"/>
      <c r="K214" s="203"/>
    </row>
    <row r="215" spans="2:11" x14ac:dyDescent="0.2">
      <c r="B215" s="201"/>
      <c r="C215" s="202"/>
      <c r="D215" s="202"/>
      <c r="E215" s="202"/>
      <c r="F215" s="202"/>
      <c r="G215" s="202"/>
      <c r="H215" s="202"/>
      <c r="I215" s="202"/>
      <c r="J215" s="202"/>
      <c r="K215" s="203"/>
    </row>
    <row r="216" spans="2:11" s="27" customFormat="1" ht="13.8" x14ac:dyDescent="0.2">
      <c r="B216" s="204" t="s">
        <v>200</v>
      </c>
      <c r="C216" s="205"/>
      <c r="D216" s="205"/>
      <c r="E216" s="205"/>
      <c r="F216" s="205"/>
      <c r="G216" s="205"/>
      <c r="H216" s="205"/>
      <c r="I216" s="205"/>
      <c r="J216" s="205"/>
      <c r="K216" s="206"/>
    </row>
    <row r="217" spans="2:11" s="27" customFormat="1" x14ac:dyDescent="0.2">
      <c r="B217" s="225" t="s">
        <v>215</v>
      </c>
      <c r="C217" s="226"/>
      <c r="D217" s="226"/>
      <c r="E217" s="226"/>
      <c r="F217" s="226"/>
      <c r="G217" s="226"/>
      <c r="H217" s="226"/>
      <c r="I217" s="226"/>
      <c r="J217" s="226"/>
      <c r="K217" s="227"/>
    </row>
    <row r="218" spans="2:11" s="27" customFormat="1" x14ac:dyDescent="0.2">
      <c r="B218" s="228"/>
      <c r="C218" s="226"/>
      <c r="D218" s="226"/>
      <c r="E218" s="226"/>
      <c r="F218" s="226"/>
      <c r="G218" s="226"/>
      <c r="H218" s="226"/>
      <c r="I218" s="226"/>
      <c r="J218" s="226"/>
      <c r="K218" s="227"/>
    </row>
    <row r="219" spans="2:11" s="27" customFormat="1" x14ac:dyDescent="0.2">
      <c r="B219" s="228"/>
      <c r="C219" s="226"/>
      <c r="D219" s="226"/>
      <c r="E219" s="226"/>
      <c r="F219" s="226"/>
      <c r="G219" s="226"/>
      <c r="H219" s="226"/>
      <c r="I219" s="226"/>
      <c r="J219" s="226"/>
      <c r="K219" s="227"/>
    </row>
    <row r="220" spans="2:11" s="27" customFormat="1" x14ac:dyDescent="0.2">
      <c r="B220" s="228"/>
      <c r="C220" s="226"/>
      <c r="D220" s="226"/>
      <c r="E220" s="226"/>
      <c r="F220" s="226"/>
      <c r="G220" s="226"/>
      <c r="H220" s="226"/>
      <c r="I220" s="226"/>
      <c r="J220" s="226"/>
      <c r="K220" s="227"/>
    </row>
    <row r="221" spans="2:11" s="27" customFormat="1" x14ac:dyDescent="0.2">
      <c r="B221" s="228"/>
      <c r="C221" s="226"/>
      <c r="D221" s="226"/>
      <c r="E221" s="226"/>
      <c r="F221" s="226"/>
      <c r="G221" s="226"/>
      <c r="H221" s="226"/>
      <c r="I221" s="226"/>
      <c r="J221" s="226"/>
      <c r="K221" s="227"/>
    </row>
    <row r="222" spans="2:11" s="27" customFormat="1" x14ac:dyDescent="0.2">
      <c r="B222" s="228"/>
      <c r="C222" s="226"/>
      <c r="D222" s="226"/>
      <c r="E222" s="226"/>
      <c r="F222" s="226"/>
      <c r="G222" s="226"/>
      <c r="H222" s="226"/>
      <c r="I222" s="226"/>
      <c r="J222" s="226"/>
      <c r="K222" s="227"/>
    </row>
    <row r="223" spans="2:11" s="27" customFormat="1" x14ac:dyDescent="0.2">
      <c r="B223" s="228"/>
      <c r="C223" s="226"/>
      <c r="D223" s="226"/>
      <c r="E223" s="226"/>
      <c r="F223" s="226"/>
      <c r="G223" s="226"/>
      <c r="H223" s="226"/>
      <c r="I223" s="226"/>
      <c r="J223" s="226"/>
      <c r="K223" s="227"/>
    </row>
    <row r="224" spans="2:11" s="27" customFormat="1" x14ac:dyDescent="0.2">
      <c r="B224" s="228"/>
      <c r="C224" s="226"/>
      <c r="D224" s="226"/>
      <c r="E224" s="226"/>
      <c r="F224" s="226"/>
      <c r="G224" s="226"/>
      <c r="H224" s="226"/>
      <c r="I224" s="226"/>
      <c r="J224" s="226"/>
      <c r="K224" s="227"/>
    </row>
    <row r="225" spans="2:11" s="27" customFormat="1" x14ac:dyDescent="0.2">
      <c r="B225" s="228"/>
      <c r="C225" s="226"/>
      <c r="D225" s="226"/>
      <c r="E225" s="226"/>
      <c r="F225" s="226"/>
      <c r="G225" s="226"/>
      <c r="H225" s="226"/>
      <c r="I225" s="226"/>
      <c r="J225" s="226"/>
      <c r="K225" s="227"/>
    </row>
    <row r="226" spans="2:11" s="27" customFormat="1" ht="14.55" customHeight="1" x14ac:dyDescent="0.2">
      <c r="B226" s="228"/>
      <c r="C226" s="226"/>
      <c r="D226" s="226"/>
      <c r="E226" s="226"/>
      <c r="F226" s="226"/>
      <c r="G226" s="226"/>
      <c r="H226" s="226"/>
      <c r="I226" s="226"/>
      <c r="J226" s="226"/>
      <c r="K226" s="227"/>
    </row>
    <row r="227" spans="2:11" s="27" customFormat="1" x14ac:dyDescent="0.2">
      <c r="B227" s="228"/>
      <c r="C227" s="226"/>
      <c r="D227" s="226"/>
      <c r="E227" s="226"/>
      <c r="F227" s="226"/>
      <c r="G227" s="226"/>
      <c r="H227" s="226"/>
      <c r="I227" s="226"/>
      <c r="J227" s="226"/>
      <c r="K227" s="227"/>
    </row>
    <row r="228" spans="2:11" s="27" customFormat="1" ht="13.2" thickBot="1" x14ac:dyDescent="0.25">
      <c r="B228" s="229"/>
      <c r="C228" s="230"/>
      <c r="D228" s="230"/>
      <c r="E228" s="230"/>
      <c r="F228" s="230"/>
      <c r="G228" s="230"/>
      <c r="H228" s="230"/>
      <c r="I228" s="230"/>
      <c r="J228" s="230"/>
      <c r="K228" s="231"/>
    </row>
    <row r="229" spans="2:11" ht="13.2" thickTop="1" x14ac:dyDescent="0.2"/>
    <row r="230" spans="2:11" ht="19.8" x14ac:dyDescent="0.3">
      <c r="B230" s="220" t="s">
        <v>5</v>
      </c>
      <c r="C230" s="221"/>
      <c r="D230" s="221"/>
      <c r="E230" s="221"/>
      <c r="F230" s="221"/>
      <c r="G230" s="221"/>
      <c r="H230" s="221"/>
      <c r="I230" s="221"/>
      <c r="J230" s="221"/>
      <c r="K230" s="222"/>
    </row>
    <row r="231" spans="2:11" s="27" customFormat="1" x14ac:dyDescent="0.2">
      <c r="B231" s="232" t="s">
        <v>211</v>
      </c>
      <c r="C231" s="233"/>
      <c r="D231" s="233"/>
      <c r="E231" s="233"/>
      <c r="F231" s="233"/>
      <c r="G231" s="233"/>
      <c r="H231" s="233"/>
      <c r="I231" s="233"/>
      <c r="J231" s="233"/>
      <c r="K231" s="234"/>
    </row>
    <row r="232" spans="2:11" s="27" customFormat="1" x14ac:dyDescent="0.2">
      <c r="B232" s="235"/>
      <c r="C232" s="233"/>
      <c r="D232" s="233"/>
      <c r="E232" s="233"/>
      <c r="F232" s="233"/>
      <c r="G232" s="233"/>
      <c r="H232" s="233"/>
      <c r="I232" s="233"/>
      <c r="J232" s="233"/>
      <c r="K232" s="234"/>
    </row>
    <row r="233" spans="2:11" s="27" customFormat="1" x14ac:dyDescent="0.2">
      <c r="B233" s="235"/>
      <c r="C233" s="233"/>
      <c r="D233" s="233"/>
      <c r="E233" s="233"/>
      <c r="F233" s="233"/>
      <c r="G233" s="233"/>
      <c r="H233" s="233"/>
      <c r="I233" s="233"/>
      <c r="J233" s="233"/>
      <c r="K233" s="234"/>
    </row>
    <row r="234" spans="2:11" s="27" customFormat="1" x14ac:dyDescent="0.2">
      <c r="B234" s="235"/>
      <c r="C234" s="233"/>
      <c r="D234" s="233"/>
      <c r="E234" s="233"/>
      <c r="F234" s="233"/>
      <c r="G234" s="233"/>
      <c r="H234" s="233"/>
      <c r="I234" s="233"/>
      <c r="J234" s="233"/>
      <c r="K234" s="234"/>
    </row>
    <row r="235" spans="2:11" s="27" customFormat="1" x14ac:dyDescent="0.2">
      <c r="B235" s="235"/>
      <c r="C235" s="233"/>
      <c r="D235" s="233"/>
      <c r="E235" s="233"/>
      <c r="F235" s="233"/>
      <c r="G235" s="233"/>
      <c r="H235" s="233"/>
      <c r="I235" s="233"/>
      <c r="J235" s="233"/>
      <c r="K235" s="234"/>
    </row>
    <row r="236" spans="2:11" s="27" customFormat="1" x14ac:dyDescent="0.2">
      <c r="B236" s="235"/>
      <c r="C236" s="233"/>
      <c r="D236" s="233"/>
      <c r="E236" s="233"/>
      <c r="F236" s="233"/>
      <c r="G236" s="233"/>
      <c r="H236" s="233"/>
      <c r="I236" s="233"/>
      <c r="J236" s="233"/>
      <c r="K236" s="234"/>
    </row>
    <row r="237" spans="2:11" s="27" customFormat="1" x14ac:dyDescent="0.2">
      <c r="B237" s="235"/>
      <c r="C237" s="233"/>
      <c r="D237" s="233"/>
      <c r="E237" s="233"/>
      <c r="F237" s="233"/>
      <c r="G237" s="233"/>
      <c r="H237" s="233"/>
      <c r="I237" s="233"/>
      <c r="J237" s="233"/>
      <c r="K237" s="234"/>
    </row>
    <row r="238" spans="2:11" s="27" customFormat="1" x14ac:dyDescent="0.2">
      <c r="B238" s="235"/>
      <c r="C238" s="233"/>
      <c r="D238" s="233"/>
      <c r="E238" s="233"/>
      <c r="F238" s="233"/>
      <c r="G238" s="233"/>
      <c r="H238" s="233"/>
      <c r="I238" s="233"/>
      <c r="J238" s="233"/>
      <c r="K238" s="234"/>
    </row>
    <row r="239" spans="2:11" s="27" customFormat="1" ht="13.2" thickBot="1" x14ac:dyDescent="0.25">
      <c r="B239" s="236"/>
      <c r="C239" s="237"/>
      <c r="D239" s="237"/>
      <c r="E239" s="237"/>
      <c r="F239" s="237"/>
      <c r="G239" s="237"/>
      <c r="H239" s="237"/>
      <c r="I239" s="237"/>
      <c r="J239" s="237"/>
      <c r="K239" s="238"/>
    </row>
    <row r="240" spans="2:11" ht="13.2" thickTop="1" x14ac:dyDescent="0.2"/>
    <row r="241" spans="2:11" ht="19.8" x14ac:dyDescent="0.3">
      <c r="B241" s="220" t="s">
        <v>6</v>
      </c>
      <c r="C241" s="221"/>
      <c r="D241" s="221"/>
      <c r="E241" s="221"/>
      <c r="F241" s="221"/>
      <c r="G241" s="221"/>
      <c r="H241" s="221"/>
      <c r="I241" s="221"/>
      <c r="J241" s="221"/>
      <c r="K241" s="222"/>
    </row>
    <row r="242" spans="2:11" x14ac:dyDescent="0.2">
      <c r="B242" s="26" t="s">
        <v>216</v>
      </c>
      <c r="C242" s="1"/>
      <c r="D242" s="1"/>
      <c r="E242" s="1"/>
      <c r="F242" s="1"/>
      <c r="G242" s="1"/>
      <c r="H242" s="1"/>
      <c r="I242" s="1"/>
      <c r="J242" s="1"/>
      <c r="K242" s="2"/>
    </row>
    <row r="243" spans="2:11" x14ac:dyDescent="0.2">
      <c r="B243" s="26" t="s">
        <v>217</v>
      </c>
      <c r="C243" s="1"/>
      <c r="D243" s="1"/>
      <c r="E243" s="1"/>
      <c r="F243" s="1"/>
      <c r="G243" s="1"/>
      <c r="H243" s="1"/>
      <c r="I243" s="1"/>
      <c r="J243" s="1"/>
      <c r="K243" s="2"/>
    </row>
    <row r="244" spans="2:11" s="27" customFormat="1" x14ac:dyDescent="0.2">
      <c r="B244" s="26" t="s">
        <v>218</v>
      </c>
      <c r="C244" s="1"/>
      <c r="D244" s="1"/>
      <c r="E244" s="1"/>
      <c r="F244" s="1"/>
      <c r="G244" s="1"/>
      <c r="H244" s="1"/>
      <c r="I244" s="1"/>
      <c r="J244" s="1"/>
      <c r="K244" s="2"/>
    </row>
    <row r="245" spans="2:11" ht="13.2" thickBot="1" x14ac:dyDescent="0.25">
      <c r="B245" s="193"/>
      <c r="C245" s="3"/>
      <c r="D245" s="3"/>
      <c r="E245" s="3"/>
      <c r="F245" s="3"/>
      <c r="G245" s="3"/>
      <c r="H245" s="3"/>
      <c r="I245" s="3"/>
      <c r="J245" s="3"/>
      <c r="K245" s="4"/>
    </row>
    <row r="246" spans="2:11" ht="13.2" thickTop="1" x14ac:dyDescent="0.2"/>
  </sheetData>
  <mergeCells count="36">
    <mergeCell ref="B2:K2"/>
    <mergeCell ref="C14:K15"/>
    <mergeCell ref="B4:K4"/>
    <mergeCell ref="C22:K22"/>
    <mergeCell ref="B18:B22"/>
    <mergeCell ref="C19:K19"/>
    <mergeCell ref="B241:K241"/>
    <mergeCell ref="B230:K230"/>
    <mergeCell ref="B198:K215"/>
    <mergeCell ref="B196:K196"/>
    <mergeCell ref="B197:K197"/>
    <mergeCell ref="B217:K228"/>
    <mergeCell ref="B216:K216"/>
    <mergeCell ref="B231:K239"/>
    <mergeCell ref="B163:K163"/>
    <mergeCell ref="B164:K164"/>
    <mergeCell ref="B165:K194"/>
    <mergeCell ref="B118:K161"/>
    <mergeCell ref="B24:K24"/>
    <mergeCell ref="B35:K35"/>
    <mergeCell ref="B25:K25"/>
    <mergeCell ref="B162:K162"/>
    <mergeCell ref="B116:K116"/>
    <mergeCell ref="B69:K95"/>
    <mergeCell ref="B67:K67"/>
    <mergeCell ref="B48:K55"/>
    <mergeCell ref="B57:K65"/>
    <mergeCell ref="B97:K114"/>
    <mergeCell ref="B117:K117"/>
    <mergeCell ref="B46:K46"/>
    <mergeCell ref="B26:K34"/>
    <mergeCell ref="B47:K47"/>
    <mergeCell ref="B56:K56"/>
    <mergeCell ref="B68:K68"/>
    <mergeCell ref="B96:K96"/>
    <mergeCell ref="B36:K44"/>
  </mergeCells>
  <phoneticPr fontId="4" type="noConversion"/>
  <pageMargins left="0.70866141732283472" right="0.70866141732283472" top="0.74803149606299213" bottom="0.74803149606299213" header="0.31496062992125984" footer="0.31496062992125984"/>
  <pageSetup paperSize="9" scale="66" fitToHeight="0"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E08AA-3176-4931-9C94-41ECF4659CF9}">
  <sheetPr>
    <tabColor rgb="FF0070C0"/>
    <pageSetUpPr fitToPage="1"/>
  </sheetPr>
  <dimension ref="B1:J36"/>
  <sheetViews>
    <sheetView showGridLines="0" zoomScale="90" zoomScaleNormal="90" workbookViewId="0">
      <selection activeCell="C1" sqref="C1"/>
    </sheetView>
  </sheetViews>
  <sheetFormatPr baseColWidth="10" defaultColWidth="10.6328125" defaultRowHeight="12.6" x14ac:dyDescent="0.2"/>
  <cols>
    <col min="1" max="1" width="2.6328125" style="29" customWidth="1"/>
    <col min="2" max="2" width="10.6328125" style="29"/>
    <col min="3" max="3" width="15.6328125" style="29" customWidth="1"/>
    <col min="4" max="4" width="13.36328125" style="29" customWidth="1"/>
    <col min="5" max="5" width="16.26953125" style="29" customWidth="1"/>
    <col min="6" max="6" width="11.26953125" style="29" bestFit="1" customWidth="1"/>
    <col min="7" max="7" width="20.36328125" style="29" bestFit="1" customWidth="1"/>
    <col min="8" max="8" width="20.36328125" style="29" customWidth="1"/>
    <col min="9" max="9" width="16.6328125" style="29" customWidth="1"/>
    <col min="10" max="10" width="24.54296875" style="29" customWidth="1"/>
    <col min="11" max="16384" width="10.6328125" style="29"/>
  </cols>
  <sheetData>
    <row r="1" spans="2:10" ht="7.2" customHeight="1" x14ac:dyDescent="0.2"/>
    <row r="2" spans="2:10" ht="54" customHeight="1" x14ac:dyDescent="0.2">
      <c r="B2" s="246" t="s">
        <v>40</v>
      </c>
      <c r="C2" s="246"/>
      <c r="D2" s="246"/>
      <c r="E2" s="246"/>
      <c r="F2" s="246"/>
      <c r="G2" s="246"/>
      <c r="H2" s="246"/>
      <c r="I2" s="246"/>
      <c r="J2" s="246"/>
    </row>
    <row r="4" spans="2:10" ht="29.4" customHeight="1" x14ac:dyDescent="0.2">
      <c r="B4" s="247" t="s">
        <v>212</v>
      </c>
      <c r="C4" s="247"/>
      <c r="D4" s="247"/>
      <c r="E4" s="247"/>
      <c r="F4" s="247"/>
      <c r="G4" s="247"/>
      <c r="H4" s="247"/>
      <c r="I4" s="247"/>
      <c r="J4" s="247"/>
    </row>
    <row r="5" spans="2:10" x14ac:dyDescent="0.2">
      <c r="B5" s="45"/>
      <c r="C5" s="45"/>
      <c r="D5" s="45"/>
      <c r="E5" s="45"/>
      <c r="F5" s="45"/>
      <c r="G5" s="45"/>
      <c r="H5" s="45"/>
      <c r="I5" s="45"/>
      <c r="J5" s="45"/>
    </row>
    <row r="6" spans="2:10" ht="45" customHeight="1" x14ac:dyDescent="0.2">
      <c r="B6" s="248" t="s">
        <v>42</v>
      </c>
      <c r="C6" s="248"/>
      <c r="D6" s="248"/>
      <c r="E6" s="248"/>
      <c r="F6" s="248"/>
      <c r="G6" s="248"/>
      <c r="H6" s="248"/>
      <c r="I6" s="248"/>
      <c r="J6" s="248"/>
    </row>
    <row r="7" spans="2:10" x14ac:dyDescent="0.2">
      <c r="B7" s="249" t="s">
        <v>41</v>
      </c>
      <c r="C7" s="249"/>
      <c r="D7" s="249"/>
      <c r="E7" s="249"/>
      <c r="F7" s="249"/>
      <c r="G7" s="249"/>
      <c r="H7" s="249"/>
      <c r="I7" s="249"/>
      <c r="J7" s="249"/>
    </row>
    <row r="9" spans="2:10" x14ac:dyDescent="0.2">
      <c r="B9" s="249" t="s">
        <v>43</v>
      </c>
      <c r="C9" s="249"/>
      <c r="D9" s="249"/>
      <c r="E9" s="249"/>
      <c r="F9" s="249"/>
      <c r="G9" s="249"/>
      <c r="H9" s="249"/>
      <c r="I9" s="249"/>
      <c r="J9" s="249"/>
    </row>
    <row r="10" spans="2:10" x14ac:dyDescent="0.2">
      <c r="B10" s="29" t="s">
        <v>56</v>
      </c>
    </row>
    <row r="12" spans="2:10" x14ac:dyDescent="0.2">
      <c r="B12" s="247" t="s">
        <v>44</v>
      </c>
      <c r="C12" s="247"/>
      <c r="D12" s="247"/>
      <c r="E12" s="247"/>
      <c r="F12" s="247"/>
      <c r="G12" s="247"/>
      <c r="H12" s="247"/>
      <c r="I12" s="247"/>
      <c r="J12" s="247"/>
    </row>
    <row r="14" spans="2:10" x14ac:dyDescent="0.2">
      <c r="B14" s="249" t="s">
        <v>45</v>
      </c>
      <c r="C14" s="249"/>
      <c r="D14" s="249"/>
      <c r="E14" s="249"/>
      <c r="F14" s="249"/>
      <c r="G14" s="249"/>
      <c r="H14" s="249"/>
      <c r="I14" s="249"/>
      <c r="J14" s="249"/>
    </row>
    <row r="16" spans="2:10" ht="19.8" x14ac:dyDescent="0.2">
      <c r="C16" s="34"/>
      <c r="D16" s="244" t="s">
        <v>28</v>
      </c>
      <c r="E16" s="244"/>
      <c r="F16" s="244"/>
      <c r="G16" s="41" t="s">
        <v>29</v>
      </c>
      <c r="H16" s="40" t="s">
        <v>48</v>
      </c>
      <c r="I16" s="245" t="s">
        <v>203</v>
      </c>
      <c r="J16" s="28"/>
    </row>
    <row r="17" spans="3:10" s="28" customFormat="1" ht="59.4" x14ac:dyDescent="0.2">
      <c r="C17" s="35"/>
      <c r="D17" s="36" t="s">
        <v>46</v>
      </c>
      <c r="E17" s="36" t="s">
        <v>55</v>
      </c>
      <c r="F17" s="36" t="s">
        <v>36</v>
      </c>
      <c r="G17" s="42" t="s">
        <v>47</v>
      </c>
      <c r="H17" s="36" t="s">
        <v>49</v>
      </c>
      <c r="I17" s="245"/>
    </row>
    <row r="18" spans="3:10" s="28" customFormat="1" ht="99" customHeight="1" x14ac:dyDescent="0.2">
      <c r="C18" s="35"/>
      <c r="D18" s="189" t="s">
        <v>50</v>
      </c>
      <c r="E18" s="189" t="s">
        <v>51</v>
      </c>
      <c r="F18" s="189" t="s">
        <v>52</v>
      </c>
      <c r="G18" s="190" t="s">
        <v>53</v>
      </c>
      <c r="H18" s="189" t="s">
        <v>54</v>
      </c>
      <c r="I18" s="191" t="s">
        <v>57</v>
      </c>
    </row>
    <row r="19" spans="3:10" ht="20.100000000000001" customHeight="1" x14ac:dyDescent="0.2">
      <c r="C19" s="37" t="s">
        <v>30</v>
      </c>
      <c r="D19" s="38">
        <v>4.47</v>
      </c>
      <c r="E19" s="39">
        <v>5.07</v>
      </c>
      <c r="F19" s="39">
        <f>E19-D19</f>
        <v>0.60000000000000053</v>
      </c>
      <c r="G19" s="43">
        <v>4.66</v>
      </c>
      <c r="H19" s="39">
        <f>G19-D19</f>
        <v>0.19000000000000039</v>
      </c>
      <c r="I19" s="44">
        <f>IF(H19&gt;0,D19+F19/2,G19+(F19-H19)/2)</f>
        <v>4.7699999999999996</v>
      </c>
      <c r="J19" s="192"/>
    </row>
    <row r="20" spans="3:10" ht="20.100000000000001" customHeight="1" x14ac:dyDescent="0.2">
      <c r="C20" s="37" t="s">
        <v>31</v>
      </c>
      <c r="D20" s="38">
        <v>1.1100000000000001</v>
      </c>
      <c r="E20" s="39">
        <v>1.43</v>
      </c>
      <c r="F20" s="39">
        <f t="shared" ref="F20:F24" si="0">E20-D20</f>
        <v>0.31999999999999984</v>
      </c>
      <c r="G20" s="43">
        <v>1.1000000000000001</v>
      </c>
      <c r="H20" s="39">
        <f t="shared" ref="H20:H24" si="1">G20-D20</f>
        <v>-1.0000000000000009E-2</v>
      </c>
      <c r="I20" s="44">
        <f t="shared" ref="I20:I24" si="2">IF(H20&gt;0,D20+F20/2,G20+(F20-H20)/2)</f>
        <v>1.2650000000000001</v>
      </c>
      <c r="J20" s="192"/>
    </row>
    <row r="21" spans="3:10" ht="20.100000000000001" customHeight="1" x14ac:dyDescent="0.2">
      <c r="C21" s="37" t="s">
        <v>32</v>
      </c>
      <c r="D21" s="38">
        <v>1.74</v>
      </c>
      <c r="E21" s="39">
        <v>1.28</v>
      </c>
      <c r="F21" s="39">
        <f t="shared" si="0"/>
        <v>-0.45999999999999996</v>
      </c>
      <c r="G21" s="43">
        <v>1.61</v>
      </c>
      <c r="H21" s="39">
        <f t="shared" si="1"/>
        <v>-0.12999999999999989</v>
      </c>
      <c r="I21" s="44">
        <f t="shared" si="2"/>
        <v>1.4450000000000001</v>
      </c>
      <c r="J21" s="192"/>
    </row>
    <row r="22" spans="3:10" ht="20.100000000000001" customHeight="1" x14ac:dyDescent="0.2">
      <c r="C22" s="37" t="s">
        <v>33</v>
      </c>
      <c r="D22" s="38">
        <v>0.23</v>
      </c>
      <c r="E22" s="39">
        <v>0.19</v>
      </c>
      <c r="F22" s="39">
        <f t="shared" si="0"/>
        <v>-4.0000000000000008E-2</v>
      </c>
      <c r="G22" s="43">
        <v>0.18</v>
      </c>
      <c r="H22" s="39">
        <f t="shared" si="1"/>
        <v>-5.0000000000000017E-2</v>
      </c>
      <c r="I22" s="44">
        <f t="shared" si="2"/>
        <v>0.185</v>
      </c>
      <c r="J22" s="192"/>
    </row>
    <row r="23" spans="3:10" ht="20.100000000000001" customHeight="1" x14ac:dyDescent="0.2">
      <c r="C23" s="37" t="s">
        <v>34</v>
      </c>
      <c r="D23" s="38">
        <v>2.94</v>
      </c>
      <c r="E23" s="39">
        <v>2.65</v>
      </c>
      <c r="F23" s="39">
        <f t="shared" si="0"/>
        <v>-0.29000000000000004</v>
      </c>
      <c r="G23" s="43">
        <v>3.09</v>
      </c>
      <c r="H23" s="39">
        <f t="shared" si="1"/>
        <v>0.14999999999999991</v>
      </c>
      <c r="I23" s="44">
        <f t="shared" si="2"/>
        <v>2.7949999999999999</v>
      </c>
      <c r="J23" s="192"/>
    </row>
    <row r="24" spans="3:10" ht="20.100000000000001" customHeight="1" x14ac:dyDescent="0.2">
      <c r="C24" s="37" t="s">
        <v>35</v>
      </c>
      <c r="D24" s="38">
        <v>3.99</v>
      </c>
      <c r="E24" s="39">
        <v>4.58</v>
      </c>
      <c r="F24" s="39">
        <f t="shared" si="0"/>
        <v>0.58999999999999986</v>
      </c>
      <c r="G24" s="43">
        <v>3.75</v>
      </c>
      <c r="H24" s="39">
        <f t="shared" si="1"/>
        <v>-0.24000000000000021</v>
      </c>
      <c r="I24" s="44">
        <f t="shared" si="2"/>
        <v>4.165</v>
      </c>
      <c r="J24" s="28"/>
    </row>
    <row r="25" spans="3:10" x14ac:dyDescent="0.2">
      <c r="J25" s="28"/>
    </row>
    <row r="26" spans="3:10" x14ac:dyDescent="0.2">
      <c r="J26" s="28"/>
    </row>
    <row r="27" spans="3:10" x14ac:dyDescent="0.2">
      <c r="J27" s="28"/>
    </row>
    <row r="28" spans="3:10" x14ac:dyDescent="0.2">
      <c r="J28" s="28"/>
    </row>
    <row r="29" spans="3:10" x14ac:dyDescent="0.2">
      <c r="J29" s="28"/>
    </row>
    <row r="30" spans="3:10" x14ac:dyDescent="0.2">
      <c r="J30" s="28"/>
    </row>
    <row r="31" spans="3:10" x14ac:dyDescent="0.2">
      <c r="J31" s="28"/>
    </row>
    <row r="32" spans="3:10" x14ac:dyDescent="0.2">
      <c r="J32" s="28"/>
    </row>
    <row r="33" spans="10:10" x14ac:dyDescent="0.2">
      <c r="J33" s="28"/>
    </row>
    <row r="34" spans="10:10" x14ac:dyDescent="0.2">
      <c r="J34" s="28"/>
    </row>
    <row r="35" spans="10:10" x14ac:dyDescent="0.2">
      <c r="J35" s="28"/>
    </row>
    <row r="36" spans="10:10" x14ac:dyDescent="0.2">
      <c r="J36" s="28"/>
    </row>
  </sheetData>
  <mergeCells count="9">
    <mergeCell ref="D16:F16"/>
    <mergeCell ref="I16:I17"/>
    <mergeCell ref="B2:J2"/>
    <mergeCell ref="B4:J4"/>
    <mergeCell ref="B6:J6"/>
    <mergeCell ref="B7:J7"/>
    <mergeCell ref="B9:J9"/>
    <mergeCell ref="B12:J12"/>
    <mergeCell ref="B14:J14"/>
  </mergeCells>
  <pageMargins left="0.70866141732283472" right="0.70866141732283472" top="0.74803149606299213" bottom="0.74803149606299213" header="0.31496062992125984" footer="0.31496062992125984"/>
  <pageSetup paperSize="9" scale="77" fitToHeight="0" orientation="landscape"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B04D-E855-42BE-AB77-8E7A34CA1B0F}">
  <sheetPr>
    <tabColor theme="7" tint="0.39997558519241921"/>
    <pageSetUpPr fitToPage="1"/>
  </sheetPr>
  <dimension ref="B1:F26"/>
  <sheetViews>
    <sheetView showGridLines="0" zoomScale="80" zoomScaleNormal="80" workbookViewId="0">
      <selection activeCell="B1" sqref="B1"/>
    </sheetView>
  </sheetViews>
  <sheetFormatPr baseColWidth="10" defaultColWidth="10.90625" defaultRowHeight="12.6" x14ac:dyDescent="0.2"/>
  <cols>
    <col min="1" max="1" width="1.90625" style="27" customWidth="1"/>
    <col min="2" max="2" width="19.453125" style="27" customWidth="1"/>
    <col min="3" max="3" width="46.453125" style="27" customWidth="1"/>
    <col min="4" max="4" width="52" style="46" customWidth="1"/>
    <col min="5" max="5" width="31" style="27" customWidth="1"/>
    <col min="6" max="6" width="17.90625" style="27" customWidth="1"/>
    <col min="7" max="16384" width="10.90625" style="27"/>
  </cols>
  <sheetData>
    <row r="1" spans="2:6" ht="9.6" customHeight="1" x14ac:dyDescent="0.2"/>
    <row r="2" spans="2:6" ht="78.599999999999994" customHeight="1" x14ac:dyDescent="0.2">
      <c r="B2" s="251" t="s">
        <v>213</v>
      </c>
      <c r="C2" s="251"/>
      <c r="D2" s="251"/>
      <c r="E2" s="251"/>
      <c r="F2" s="251"/>
    </row>
    <row r="3" spans="2:6" x14ac:dyDescent="0.2">
      <c r="C3" s="252"/>
      <c r="D3" s="252"/>
      <c r="E3" s="252"/>
      <c r="F3" s="252"/>
    </row>
    <row r="4" spans="2:6" ht="16.2" x14ac:dyDescent="0.3">
      <c r="B4" s="47"/>
      <c r="D4" s="48" t="s">
        <v>63</v>
      </c>
      <c r="F4" s="49">
        <v>9.42</v>
      </c>
    </row>
    <row r="5" spans="2:6" ht="6" customHeight="1" x14ac:dyDescent="0.2">
      <c r="D5" s="27"/>
      <c r="F5" s="46"/>
    </row>
    <row r="6" spans="2:6" ht="16.2" x14ac:dyDescent="0.3">
      <c r="D6" s="50" t="s">
        <v>64</v>
      </c>
      <c r="F6" s="51">
        <v>83013</v>
      </c>
    </row>
    <row r="7" spans="2:6" ht="6" customHeight="1" x14ac:dyDescent="0.2">
      <c r="D7" s="27"/>
    </row>
    <row r="8" spans="2:6" ht="16.2" x14ac:dyDescent="0.3">
      <c r="D8" s="52" t="s">
        <v>65</v>
      </c>
      <c r="F8" s="51">
        <v>35000</v>
      </c>
    </row>
    <row r="9" spans="2:6" ht="6" customHeight="1" x14ac:dyDescent="0.2">
      <c r="D9" s="27"/>
    </row>
    <row r="10" spans="2:6" ht="13.2" thickBot="1" x14ac:dyDescent="0.25">
      <c r="D10" s="53" t="s">
        <v>66</v>
      </c>
      <c r="E10" s="53"/>
      <c r="F10" s="54">
        <f>F8*F4</f>
        <v>329700</v>
      </c>
    </row>
    <row r="11" spans="2:6" ht="13.2" thickTop="1" x14ac:dyDescent="0.2"/>
    <row r="12" spans="2:6" ht="25.2" x14ac:dyDescent="0.2">
      <c r="B12" s="47"/>
      <c r="C12" s="55" t="s">
        <v>67</v>
      </c>
      <c r="D12" s="55" t="s">
        <v>68</v>
      </c>
      <c r="E12" s="55" t="s">
        <v>69</v>
      </c>
      <c r="F12" s="56" t="s">
        <v>70</v>
      </c>
    </row>
    <row r="13" spans="2:6" ht="25.8" customHeight="1" x14ac:dyDescent="0.2">
      <c r="C13" s="253" t="s">
        <v>71</v>
      </c>
      <c r="D13" s="57" t="s">
        <v>72</v>
      </c>
      <c r="E13" s="57" t="s">
        <v>73</v>
      </c>
      <c r="F13" s="58"/>
    </row>
    <row r="14" spans="2:6" ht="39" customHeight="1" x14ac:dyDescent="0.2">
      <c r="C14" s="253"/>
      <c r="D14" s="57" t="s">
        <v>74</v>
      </c>
      <c r="E14" s="57" t="s">
        <v>75</v>
      </c>
      <c r="F14" s="59">
        <v>50000</v>
      </c>
    </row>
    <row r="15" spans="2:6" ht="56.4" customHeight="1" x14ac:dyDescent="0.2">
      <c r="C15" s="253" t="s">
        <v>76</v>
      </c>
      <c r="D15" s="57" t="s">
        <v>77</v>
      </c>
      <c r="E15" s="57" t="s">
        <v>78</v>
      </c>
      <c r="F15" s="58"/>
    </row>
    <row r="16" spans="2:6" ht="61.2" customHeight="1" x14ac:dyDescent="0.2">
      <c r="C16" s="253"/>
      <c r="D16" s="57" t="s">
        <v>79</v>
      </c>
      <c r="E16" s="57" t="s">
        <v>80</v>
      </c>
      <c r="F16" s="58">
        <f>0.3*80*365</f>
        <v>8760</v>
      </c>
    </row>
    <row r="17" spans="2:6" ht="64.8" customHeight="1" x14ac:dyDescent="0.2">
      <c r="C17" s="253"/>
      <c r="D17" s="57" t="s">
        <v>81</v>
      </c>
      <c r="E17" s="57" t="s">
        <v>80</v>
      </c>
      <c r="F17" s="58">
        <v>500</v>
      </c>
    </row>
    <row r="18" spans="2:6" ht="69" customHeight="1" x14ac:dyDescent="0.2">
      <c r="C18" s="253"/>
      <c r="D18" s="57" t="s">
        <v>82</v>
      </c>
      <c r="E18" s="57" t="s">
        <v>83</v>
      </c>
      <c r="F18" s="60">
        <v>5320</v>
      </c>
    </row>
    <row r="19" spans="2:6" ht="60" customHeight="1" x14ac:dyDescent="0.2">
      <c r="C19" s="57" t="s">
        <v>84</v>
      </c>
      <c r="D19" s="61" t="s">
        <v>85</v>
      </c>
      <c r="E19" s="61" t="s">
        <v>86</v>
      </c>
      <c r="F19" s="59">
        <v>-19890</v>
      </c>
    </row>
    <row r="20" spans="2:6" ht="69" customHeight="1" thickBot="1" x14ac:dyDescent="0.25">
      <c r="C20" s="62" t="s">
        <v>87</v>
      </c>
      <c r="D20" s="63" t="s">
        <v>214</v>
      </c>
      <c r="E20" s="62" t="s">
        <v>88</v>
      </c>
      <c r="F20" s="64">
        <v>-15670</v>
      </c>
    </row>
    <row r="22" spans="2:6" ht="13.2" thickBot="1" x14ac:dyDescent="0.25">
      <c r="B22" s="47"/>
      <c r="D22" s="53" t="s">
        <v>89</v>
      </c>
      <c r="E22" s="53"/>
      <c r="F22" s="54">
        <f>SUM(F10:F21)</f>
        <v>358720</v>
      </c>
    </row>
    <row r="23" spans="2:6" ht="6" customHeight="1" thickTop="1" x14ac:dyDescent="0.2"/>
    <row r="24" spans="2:6" ht="16.2" x14ac:dyDescent="0.3">
      <c r="D24" s="254" t="s">
        <v>90</v>
      </c>
      <c r="E24" s="254"/>
      <c r="F24" s="51">
        <f>F8</f>
        <v>35000</v>
      </c>
    </row>
    <row r="26" spans="2:6" ht="19.8" x14ac:dyDescent="0.3">
      <c r="D26" s="250" t="s">
        <v>91</v>
      </c>
      <c r="E26" s="250"/>
      <c r="F26" s="65">
        <f>F22/F24</f>
        <v>10.249142857142857</v>
      </c>
    </row>
  </sheetData>
  <mergeCells count="6">
    <mergeCell ref="D26:E26"/>
    <mergeCell ref="B2:F2"/>
    <mergeCell ref="C3:F3"/>
    <mergeCell ref="C13:C14"/>
    <mergeCell ref="C15:C18"/>
    <mergeCell ref="D24:E24"/>
  </mergeCells>
  <pageMargins left="0.23622047244094491" right="0.23622047244094491" top="0.74803149606299213" bottom="0.74803149606299213" header="0.31496062992125984"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96336-3001-4BB4-8552-59102E0525BF}">
  <sheetPr>
    <tabColor theme="9" tint="-0.249977111117893"/>
    <pageSetUpPr fitToPage="1"/>
  </sheetPr>
  <dimension ref="A2:G103"/>
  <sheetViews>
    <sheetView showGridLines="0" zoomScaleNormal="100" workbookViewId="0"/>
  </sheetViews>
  <sheetFormatPr baseColWidth="10" defaultColWidth="11" defaultRowHeight="12.6" outlineLevelRow="1" x14ac:dyDescent="0.2"/>
  <cols>
    <col min="1" max="1" width="30.26953125" style="66" customWidth="1"/>
    <col min="2" max="2" width="19" style="66" customWidth="1"/>
    <col min="3" max="3" width="80.08984375" style="66" customWidth="1"/>
    <col min="4" max="4" width="27" style="69" customWidth="1"/>
    <col min="5" max="16384" width="11" style="66"/>
  </cols>
  <sheetData>
    <row r="2" spans="2:7" ht="61.5" customHeight="1" x14ac:dyDescent="0.2">
      <c r="B2" s="251" t="s">
        <v>92</v>
      </c>
      <c r="C2" s="251"/>
      <c r="D2" s="251"/>
    </row>
    <row r="3" spans="2:7" ht="29.4" x14ac:dyDescent="0.2">
      <c r="B3" s="263" t="s">
        <v>93</v>
      </c>
      <c r="C3" s="263"/>
      <c r="D3" s="263"/>
    </row>
    <row r="5" spans="2:7" s="67" customFormat="1" ht="198" customHeight="1" outlineLevel="1" thickBot="1" x14ac:dyDescent="0.25">
      <c r="B5" s="264" t="s">
        <v>94</v>
      </c>
      <c r="C5" s="265"/>
      <c r="D5" s="266"/>
      <c r="E5" s="267"/>
      <c r="F5" s="268"/>
      <c r="G5" s="268"/>
    </row>
    <row r="6" spans="2:7" ht="13.2" thickTop="1" x14ac:dyDescent="0.2">
      <c r="B6" s="68"/>
      <c r="C6" s="68"/>
    </row>
    <row r="7" spans="2:7" ht="41.7" customHeight="1" x14ac:dyDescent="0.2">
      <c r="B7" s="269" t="s">
        <v>95</v>
      </c>
      <c r="C7" s="270"/>
      <c r="D7" s="70">
        <v>61036321</v>
      </c>
      <c r="E7" s="71"/>
    </row>
    <row r="8" spans="2:7" x14ac:dyDescent="0.2">
      <c r="B8" s="72"/>
      <c r="C8" s="68"/>
      <c r="D8" s="73"/>
    </row>
    <row r="9" spans="2:7" ht="34.5" customHeight="1" x14ac:dyDescent="0.25">
      <c r="B9" s="261" t="s">
        <v>96</v>
      </c>
      <c r="C9" s="262"/>
      <c r="D9" s="74">
        <f>D21+D49+D53+D55+D96+D57</f>
        <v>13938082.869336579</v>
      </c>
      <c r="E9" s="71"/>
    </row>
    <row r="10" spans="2:7" outlineLevel="1" x14ac:dyDescent="0.2">
      <c r="B10" s="75">
        <v>703</v>
      </c>
      <c r="C10" s="76" t="s">
        <v>97</v>
      </c>
      <c r="D10" s="77"/>
    </row>
    <row r="11" spans="2:7" outlineLevel="1" x14ac:dyDescent="0.2">
      <c r="B11" s="75">
        <v>707</v>
      </c>
      <c r="C11" s="76" t="s">
        <v>98</v>
      </c>
      <c r="D11" s="77">
        <v>450000</v>
      </c>
    </row>
    <row r="12" spans="2:7" outlineLevel="1" x14ac:dyDescent="0.2">
      <c r="B12" s="75">
        <v>7081</v>
      </c>
      <c r="C12" s="76" t="s">
        <v>99</v>
      </c>
      <c r="D12" s="77">
        <v>68500</v>
      </c>
    </row>
    <row r="13" spans="2:7" outlineLevel="1" x14ac:dyDescent="0.2">
      <c r="B13" s="75">
        <v>7082</v>
      </c>
      <c r="C13" s="76" t="s">
        <v>100</v>
      </c>
      <c r="D13" s="77">
        <v>21000</v>
      </c>
    </row>
    <row r="14" spans="2:7" outlineLevel="1" x14ac:dyDescent="0.2">
      <c r="B14" s="75">
        <v>7083</v>
      </c>
      <c r="C14" s="76" t="s">
        <v>101</v>
      </c>
      <c r="D14" s="77"/>
    </row>
    <row r="15" spans="2:7" outlineLevel="1" x14ac:dyDescent="0.2">
      <c r="B15" s="75">
        <v>7084</v>
      </c>
      <c r="C15" s="76" t="s">
        <v>102</v>
      </c>
      <c r="D15" s="77">
        <v>715374</v>
      </c>
    </row>
    <row r="16" spans="2:7" outlineLevel="1" x14ac:dyDescent="0.2">
      <c r="B16" s="75">
        <v>70881</v>
      </c>
      <c r="C16" s="76" t="s">
        <v>103</v>
      </c>
      <c r="D16" s="77">
        <v>75000</v>
      </c>
    </row>
    <row r="17" spans="2:4" outlineLevel="1" x14ac:dyDescent="0.2">
      <c r="B17" s="75">
        <v>70888</v>
      </c>
      <c r="C17" s="76" t="s">
        <v>104</v>
      </c>
      <c r="D17" s="77">
        <v>12000</v>
      </c>
    </row>
    <row r="18" spans="2:4" outlineLevel="1" x14ac:dyDescent="0.2">
      <c r="B18" s="75">
        <v>7087</v>
      </c>
      <c r="C18" s="76" t="s">
        <v>105</v>
      </c>
      <c r="D18" s="77">
        <v>2045320.8599999999</v>
      </c>
    </row>
    <row r="19" spans="2:4" outlineLevel="1" x14ac:dyDescent="0.2">
      <c r="B19" s="75">
        <v>71</v>
      </c>
      <c r="C19" s="76" t="s">
        <v>106</v>
      </c>
      <c r="D19" s="77"/>
    </row>
    <row r="20" spans="2:4" outlineLevel="1" x14ac:dyDescent="0.2">
      <c r="B20" s="75">
        <v>72</v>
      </c>
      <c r="C20" s="76" t="s">
        <v>107</v>
      </c>
      <c r="D20" s="77"/>
    </row>
    <row r="21" spans="2:4" s="79" customFormat="1" ht="28.8" customHeight="1" x14ac:dyDescent="0.25">
      <c r="B21" s="257" t="s">
        <v>108</v>
      </c>
      <c r="C21" s="258"/>
      <c r="D21" s="78">
        <f>SUM(D10:D20)</f>
        <v>3387194.86</v>
      </c>
    </row>
    <row r="22" spans="2:4" outlineLevel="1" x14ac:dyDescent="0.2">
      <c r="B22" s="75">
        <v>731181</v>
      </c>
      <c r="C22" s="80" t="s">
        <v>109</v>
      </c>
      <c r="D22" s="77"/>
    </row>
    <row r="23" spans="2:4" outlineLevel="1" x14ac:dyDescent="0.2">
      <c r="B23" s="75">
        <v>7312</v>
      </c>
      <c r="C23" s="80" t="s">
        <v>110</v>
      </c>
      <c r="D23" s="81">
        <f>SUM(D24:D35)</f>
        <v>4498229.0627800003</v>
      </c>
    </row>
    <row r="24" spans="2:4" outlineLevel="1" x14ac:dyDescent="0.2">
      <c r="B24" s="82">
        <v>731211</v>
      </c>
      <c r="C24" s="83" t="s">
        <v>111</v>
      </c>
      <c r="D24" s="77">
        <v>3313272</v>
      </c>
    </row>
    <row r="25" spans="2:4" outlineLevel="1" x14ac:dyDescent="0.2">
      <c r="B25" s="82">
        <v>7312131</v>
      </c>
      <c r="C25" s="83" t="s">
        <v>112</v>
      </c>
      <c r="D25" s="77"/>
    </row>
    <row r="26" spans="2:4" outlineLevel="1" x14ac:dyDescent="0.2">
      <c r="B26" s="82">
        <v>7312132</v>
      </c>
      <c r="C26" s="83" t="s">
        <v>113</v>
      </c>
      <c r="D26" s="77"/>
    </row>
    <row r="27" spans="2:4" outlineLevel="1" x14ac:dyDescent="0.2">
      <c r="B27" s="82">
        <v>7312133</v>
      </c>
      <c r="C27" s="83" t="s">
        <v>114</v>
      </c>
      <c r="D27" s="77"/>
    </row>
    <row r="28" spans="2:4" outlineLevel="1" x14ac:dyDescent="0.2">
      <c r="B28" s="82">
        <v>7312134</v>
      </c>
      <c r="C28" s="83" t="s">
        <v>115</v>
      </c>
      <c r="D28" s="77"/>
    </row>
    <row r="29" spans="2:4" outlineLevel="1" x14ac:dyDescent="0.2">
      <c r="B29" s="82">
        <v>7312135</v>
      </c>
      <c r="C29" s="83" t="s">
        <v>116</v>
      </c>
      <c r="D29" s="77"/>
    </row>
    <row r="30" spans="2:4" outlineLevel="1" x14ac:dyDescent="0.2">
      <c r="B30" s="82">
        <v>7312136</v>
      </c>
      <c r="C30" s="83" t="s">
        <v>117</v>
      </c>
      <c r="D30" s="77"/>
    </row>
    <row r="31" spans="2:4" outlineLevel="1" x14ac:dyDescent="0.2">
      <c r="B31" s="82">
        <v>73122</v>
      </c>
      <c r="C31" s="83" t="s">
        <v>118</v>
      </c>
      <c r="D31" s="77">
        <v>325521.78000000003</v>
      </c>
    </row>
    <row r="32" spans="2:4" outlineLevel="1" x14ac:dyDescent="0.2">
      <c r="B32" s="82">
        <v>73123</v>
      </c>
      <c r="C32" s="83" t="s">
        <v>119</v>
      </c>
      <c r="D32" s="77"/>
    </row>
    <row r="33" spans="2:4" outlineLevel="1" x14ac:dyDescent="0.2">
      <c r="B33" s="82">
        <v>73124</v>
      </c>
      <c r="C33" s="83" t="s">
        <v>120</v>
      </c>
      <c r="D33" s="77">
        <v>18483.282779999998</v>
      </c>
    </row>
    <row r="34" spans="2:4" ht="13.2" customHeight="1" outlineLevel="1" x14ac:dyDescent="0.2">
      <c r="B34" s="84">
        <v>73125</v>
      </c>
      <c r="C34" s="85" t="s">
        <v>121</v>
      </c>
      <c r="D34" s="86"/>
    </row>
    <row r="35" spans="2:4" outlineLevel="1" x14ac:dyDescent="0.2">
      <c r="B35" s="82">
        <v>73126</v>
      </c>
      <c r="C35" s="83" t="s">
        <v>122</v>
      </c>
      <c r="D35" s="77">
        <v>840952</v>
      </c>
    </row>
    <row r="36" spans="2:4" outlineLevel="1" x14ac:dyDescent="0.2">
      <c r="B36" s="75">
        <v>7324</v>
      </c>
      <c r="C36" s="76" t="s">
        <v>123</v>
      </c>
      <c r="D36" s="81">
        <f>SUM(D37:D48)</f>
        <v>1022684.5731012619</v>
      </c>
    </row>
    <row r="37" spans="2:4" outlineLevel="1" x14ac:dyDescent="0.2">
      <c r="B37" s="82">
        <v>7324121</v>
      </c>
      <c r="C37" s="83" t="s">
        <v>111</v>
      </c>
      <c r="D37" s="77">
        <v>930585</v>
      </c>
    </row>
    <row r="38" spans="2:4" outlineLevel="1" x14ac:dyDescent="0.2">
      <c r="B38" s="82">
        <v>73241231</v>
      </c>
      <c r="C38" s="83" t="s">
        <v>112</v>
      </c>
      <c r="D38" s="77"/>
    </row>
    <row r="39" spans="2:4" outlineLevel="1" x14ac:dyDescent="0.2">
      <c r="B39" s="82">
        <v>73241232</v>
      </c>
      <c r="C39" s="83" t="s">
        <v>113</v>
      </c>
      <c r="D39" s="77"/>
    </row>
    <row r="40" spans="2:4" outlineLevel="1" x14ac:dyDescent="0.2">
      <c r="B40" s="82">
        <v>73241233</v>
      </c>
      <c r="C40" s="83" t="s">
        <v>114</v>
      </c>
      <c r="D40" s="77"/>
    </row>
    <row r="41" spans="2:4" outlineLevel="1" x14ac:dyDescent="0.2">
      <c r="B41" s="82">
        <v>73241234</v>
      </c>
      <c r="C41" s="83" t="s">
        <v>115</v>
      </c>
      <c r="D41" s="77"/>
    </row>
    <row r="42" spans="2:4" outlineLevel="1" x14ac:dyDescent="0.2">
      <c r="B42" s="82">
        <v>73241235</v>
      </c>
      <c r="C42" s="83" t="s">
        <v>116</v>
      </c>
      <c r="D42" s="77"/>
    </row>
    <row r="43" spans="2:4" outlineLevel="1" x14ac:dyDescent="0.2">
      <c r="B43" s="82">
        <v>73241236</v>
      </c>
      <c r="C43" s="83" t="s">
        <v>117</v>
      </c>
      <c r="D43" s="77"/>
    </row>
    <row r="44" spans="2:4" ht="14.4" customHeight="1" outlineLevel="1" x14ac:dyDescent="0.2">
      <c r="B44" s="84">
        <v>732415</v>
      </c>
      <c r="C44" s="85" t="s">
        <v>121</v>
      </c>
      <c r="D44" s="86"/>
    </row>
    <row r="45" spans="2:4" outlineLevel="1" x14ac:dyDescent="0.2">
      <c r="B45" s="84">
        <v>732421</v>
      </c>
      <c r="C45" s="85" t="s">
        <v>118</v>
      </c>
      <c r="D45" s="86">
        <v>84684.103801261837</v>
      </c>
    </row>
    <row r="46" spans="2:4" outlineLevel="1" x14ac:dyDescent="0.2">
      <c r="B46" s="84">
        <v>732422</v>
      </c>
      <c r="C46" s="85" t="s">
        <v>119</v>
      </c>
      <c r="D46" s="86"/>
    </row>
    <row r="47" spans="2:4" outlineLevel="1" x14ac:dyDescent="0.2">
      <c r="B47" s="82">
        <v>732423</v>
      </c>
      <c r="C47" s="83" t="s">
        <v>120</v>
      </c>
      <c r="D47" s="77">
        <v>337</v>
      </c>
    </row>
    <row r="48" spans="2:4" outlineLevel="1" x14ac:dyDescent="0.2">
      <c r="B48" s="82">
        <v>73243</v>
      </c>
      <c r="C48" s="83" t="s">
        <v>122</v>
      </c>
      <c r="D48" s="77">
        <v>7078.4693000000007</v>
      </c>
    </row>
    <row r="49" spans="1:4" s="79" customFormat="1" ht="43.2" customHeight="1" x14ac:dyDescent="0.25">
      <c r="A49" s="66"/>
      <c r="B49" s="259" t="s">
        <v>124</v>
      </c>
      <c r="C49" s="260"/>
      <c r="D49" s="78">
        <f>D23+D36+D22</f>
        <v>5520913.6358812619</v>
      </c>
    </row>
    <row r="50" spans="1:4" outlineLevel="1" x14ac:dyDescent="0.2">
      <c r="B50" s="75">
        <v>73271</v>
      </c>
      <c r="C50" s="76" t="s">
        <v>125</v>
      </c>
      <c r="D50" s="77">
        <v>1048760</v>
      </c>
    </row>
    <row r="51" spans="1:4" outlineLevel="1" x14ac:dyDescent="0.2">
      <c r="B51" s="75">
        <v>73272</v>
      </c>
      <c r="C51" s="76" t="s">
        <v>126</v>
      </c>
      <c r="D51" s="77">
        <v>335180</v>
      </c>
    </row>
    <row r="52" spans="1:4" outlineLevel="1" x14ac:dyDescent="0.2">
      <c r="B52" s="75">
        <v>73273</v>
      </c>
      <c r="C52" s="76" t="s">
        <v>127</v>
      </c>
      <c r="D52" s="77"/>
    </row>
    <row r="53" spans="1:4" s="79" customFormat="1" ht="28.2" customHeight="1" x14ac:dyDescent="0.25">
      <c r="A53" s="66"/>
      <c r="B53" s="259" t="s">
        <v>128</v>
      </c>
      <c r="C53" s="260"/>
      <c r="D53" s="78">
        <f>SUM(D50:D52)</f>
        <v>1383940</v>
      </c>
    </row>
    <row r="54" spans="1:4" outlineLevel="1" x14ac:dyDescent="0.2">
      <c r="B54" s="75">
        <v>73244</v>
      </c>
      <c r="C54" s="76" t="s">
        <v>129</v>
      </c>
      <c r="D54" s="77">
        <v>55050.1</v>
      </c>
    </row>
    <row r="55" spans="1:4" s="79" customFormat="1" ht="28.2" customHeight="1" x14ac:dyDescent="0.25">
      <c r="A55" s="66"/>
      <c r="B55" s="259" t="s">
        <v>130</v>
      </c>
      <c r="C55" s="260"/>
      <c r="D55" s="78">
        <f>D54</f>
        <v>55050.1</v>
      </c>
    </row>
    <row r="56" spans="1:4" outlineLevel="1" x14ac:dyDescent="0.2">
      <c r="B56" s="75">
        <v>73114</v>
      </c>
      <c r="C56" s="87" t="s">
        <v>131</v>
      </c>
      <c r="D56" s="77">
        <v>0</v>
      </c>
    </row>
    <row r="57" spans="1:4" s="79" customFormat="1" ht="28.2" customHeight="1" x14ac:dyDescent="0.25">
      <c r="A57" s="66"/>
      <c r="B57" s="259" t="s">
        <v>132</v>
      </c>
      <c r="C57" s="260"/>
      <c r="D57" s="78">
        <f>D56</f>
        <v>0</v>
      </c>
    </row>
    <row r="58" spans="1:4" outlineLevel="1" x14ac:dyDescent="0.2">
      <c r="B58" s="75" t="s">
        <v>133</v>
      </c>
      <c r="C58" s="87" t="s">
        <v>134</v>
      </c>
      <c r="D58" s="81">
        <f>SUM(D59:D61)</f>
        <v>133853.89705531811</v>
      </c>
    </row>
    <row r="59" spans="1:4" outlineLevel="1" x14ac:dyDescent="0.2">
      <c r="B59" s="82">
        <v>73215</v>
      </c>
      <c r="C59" s="88" t="s">
        <v>135</v>
      </c>
      <c r="D59" s="77">
        <v>41544</v>
      </c>
    </row>
    <row r="60" spans="1:4" outlineLevel="1" x14ac:dyDescent="0.2">
      <c r="B60" s="82">
        <v>73225</v>
      </c>
      <c r="C60" s="88" t="s">
        <v>136</v>
      </c>
      <c r="D60" s="77">
        <v>88776</v>
      </c>
    </row>
    <row r="61" spans="1:4" outlineLevel="1" x14ac:dyDescent="0.2">
      <c r="B61" s="82">
        <v>732411</v>
      </c>
      <c r="C61" s="88" t="s">
        <v>137</v>
      </c>
      <c r="D61" s="77">
        <v>3533.8970553180998</v>
      </c>
    </row>
    <row r="62" spans="1:4" outlineLevel="1" x14ac:dyDescent="0.2">
      <c r="B62" s="75">
        <v>73245</v>
      </c>
      <c r="C62" s="76" t="s">
        <v>138</v>
      </c>
      <c r="D62" s="77"/>
    </row>
    <row r="63" spans="1:4" outlineLevel="1" x14ac:dyDescent="0.2">
      <c r="B63" s="75">
        <v>73246</v>
      </c>
      <c r="C63" s="76" t="s">
        <v>139</v>
      </c>
      <c r="D63" s="77"/>
    </row>
    <row r="64" spans="1:4" outlineLevel="1" x14ac:dyDescent="0.2">
      <c r="B64" s="75">
        <v>73247</v>
      </c>
      <c r="C64" s="76" t="s">
        <v>140</v>
      </c>
      <c r="D64" s="77"/>
    </row>
    <row r="65" spans="2:4" outlineLevel="1" x14ac:dyDescent="0.2">
      <c r="B65" s="75">
        <v>73248</v>
      </c>
      <c r="C65" s="76" t="s">
        <v>141</v>
      </c>
      <c r="D65" s="77">
        <v>11119.44</v>
      </c>
    </row>
    <row r="66" spans="2:4" outlineLevel="1" x14ac:dyDescent="0.2">
      <c r="B66" s="194">
        <v>747</v>
      </c>
      <c r="C66" s="195" t="s">
        <v>142</v>
      </c>
      <c r="D66" s="196"/>
    </row>
    <row r="67" spans="2:4" outlineLevel="1" x14ac:dyDescent="0.2">
      <c r="B67" s="75">
        <v>7471</v>
      </c>
      <c r="C67" s="80" t="s">
        <v>143</v>
      </c>
      <c r="D67" s="77">
        <v>300000</v>
      </c>
    </row>
    <row r="68" spans="2:4" outlineLevel="1" x14ac:dyDescent="0.2">
      <c r="B68" s="75">
        <v>7475</v>
      </c>
      <c r="C68" s="80" t="s">
        <v>144</v>
      </c>
      <c r="D68" s="77"/>
    </row>
    <row r="69" spans="2:4" outlineLevel="1" x14ac:dyDescent="0.2">
      <c r="B69" s="75">
        <v>748</v>
      </c>
      <c r="C69" s="76" t="s">
        <v>145</v>
      </c>
      <c r="D69" s="77">
        <v>35000</v>
      </c>
    </row>
    <row r="70" spans="2:4" outlineLevel="1" x14ac:dyDescent="0.2">
      <c r="B70" s="194">
        <v>7531</v>
      </c>
      <c r="C70" s="195" t="s">
        <v>146</v>
      </c>
      <c r="D70" s="196">
        <v>50000</v>
      </c>
    </row>
    <row r="71" spans="2:4" outlineLevel="1" x14ac:dyDescent="0.2">
      <c r="B71" s="75">
        <v>7541</v>
      </c>
      <c r="C71" s="76" t="s">
        <v>147</v>
      </c>
      <c r="D71" s="77">
        <v>270792.45</v>
      </c>
    </row>
    <row r="72" spans="2:4" outlineLevel="1" x14ac:dyDescent="0.2">
      <c r="B72" s="75">
        <v>75431</v>
      </c>
      <c r="C72" s="80" t="s">
        <v>148</v>
      </c>
      <c r="D72" s="77">
        <v>425033.15</v>
      </c>
    </row>
    <row r="73" spans="2:4" outlineLevel="1" x14ac:dyDescent="0.2">
      <c r="B73" s="75">
        <v>75432</v>
      </c>
      <c r="C73" s="80"/>
      <c r="D73" s="77">
        <v>187139.54640000002</v>
      </c>
    </row>
    <row r="74" spans="2:4" outlineLevel="1" x14ac:dyDescent="0.2">
      <c r="B74" s="75">
        <v>7544</v>
      </c>
      <c r="C74" s="76" t="s">
        <v>149</v>
      </c>
      <c r="D74" s="77"/>
    </row>
    <row r="75" spans="2:4" outlineLevel="1" x14ac:dyDescent="0.2">
      <c r="B75" s="75">
        <v>75481</v>
      </c>
      <c r="C75" s="76"/>
      <c r="D75" s="77">
        <v>0</v>
      </c>
    </row>
    <row r="76" spans="2:4" outlineLevel="1" x14ac:dyDescent="0.2">
      <c r="B76" s="75">
        <v>75482</v>
      </c>
      <c r="C76" s="76"/>
      <c r="D76" s="77">
        <v>7500</v>
      </c>
    </row>
    <row r="77" spans="2:4" outlineLevel="1" x14ac:dyDescent="0.2">
      <c r="B77" s="75">
        <v>75483</v>
      </c>
      <c r="C77" s="76"/>
      <c r="D77" s="77">
        <v>6000</v>
      </c>
    </row>
    <row r="78" spans="2:4" outlineLevel="1" x14ac:dyDescent="0.2">
      <c r="B78" s="75">
        <v>75488</v>
      </c>
      <c r="C78" s="76" t="s">
        <v>150</v>
      </c>
      <c r="D78" s="77">
        <v>670000</v>
      </c>
    </row>
    <row r="79" spans="2:4" outlineLevel="1" x14ac:dyDescent="0.2">
      <c r="B79" s="75">
        <v>75881</v>
      </c>
      <c r="C79" s="76" t="s">
        <v>151</v>
      </c>
      <c r="D79" s="77"/>
    </row>
    <row r="80" spans="2:4" outlineLevel="1" x14ac:dyDescent="0.2">
      <c r="B80" s="75">
        <v>75885</v>
      </c>
      <c r="C80" s="76" t="s">
        <v>152</v>
      </c>
      <c r="D80" s="77"/>
    </row>
    <row r="81" spans="1:4" outlineLevel="1" x14ac:dyDescent="0.2">
      <c r="B81" s="75">
        <v>75888</v>
      </c>
      <c r="C81" s="80" t="s">
        <v>153</v>
      </c>
      <c r="D81" s="77">
        <v>40000</v>
      </c>
    </row>
    <row r="82" spans="1:4" outlineLevel="1" x14ac:dyDescent="0.2">
      <c r="B82" s="194">
        <v>762</v>
      </c>
      <c r="C82" s="195" t="s">
        <v>154</v>
      </c>
      <c r="D82" s="196"/>
    </row>
    <row r="83" spans="1:4" outlineLevel="1" x14ac:dyDescent="0.2">
      <c r="B83" s="75">
        <v>765</v>
      </c>
      <c r="C83" s="76" t="s">
        <v>155</v>
      </c>
      <c r="D83" s="77"/>
    </row>
    <row r="84" spans="1:4" outlineLevel="1" x14ac:dyDescent="0.2">
      <c r="B84" s="75">
        <v>766</v>
      </c>
      <c r="C84" s="76" t="s">
        <v>156</v>
      </c>
      <c r="D84" s="77"/>
    </row>
    <row r="85" spans="1:4" outlineLevel="1" x14ac:dyDescent="0.2">
      <c r="B85" s="75">
        <v>768</v>
      </c>
      <c r="C85" s="80" t="s">
        <v>157</v>
      </c>
      <c r="D85" s="77"/>
    </row>
    <row r="86" spans="1:4" outlineLevel="1" x14ac:dyDescent="0.2">
      <c r="B86" s="194">
        <v>771</v>
      </c>
      <c r="C86" s="197" t="s">
        <v>158</v>
      </c>
      <c r="D86" s="196"/>
    </row>
    <row r="87" spans="1:4" outlineLevel="1" x14ac:dyDescent="0.2">
      <c r="B87" s="75">
        <v>7721</v>
      </c>
      <c r="C87" s="76" t="s">
        <v>159</v>
      </c>
      <c r="D87" s="77">
        <v>75000</v>
      </c>
    </row>
    <row r="88" spans="1:4" outlineLevel="1" x14ac:dyDescent="0.2">
      <c r="B88" s="75">
        <v>7728</v>
      </c>
      <c r="C88" s="80" t="s">
        <v>160</v>
      </c>
      <c r="D88" s="77">
        <v>59454.95</v>
      </c>
    </row>
    <row r="89" spans="1:4" outlineLevel="1" x14ac:dyDescent="0.2">
      <c r="B89" s="75">
        <v>773</v>
      </c>
      <c r="C89" s="76" t="s">
        <v>161</v>
      </c>
      <c r="D89" s="77"/>
    </row>
    <row r="90" spans="1:4" outlineLevel="1" x14ac:dyDescent="0.2">
      <c r="B90" s="75">
        <v>775</v>
      </c>
      <c r="C90" s="76" t="s">
        <v>162</v>
      </c>
      <c r="D90" s="77">
        <v>368000</v>
      </c>
    </row>
    <row r="91" spans="1:4" outlineLevel="1" x14ac:dyDescent="0.2">
      <c r="B91" s="75">
        <v>778</v>
      </c>
      <c r="C91" s="76" t="s">
        <v>163</v>
      </c>
      <c r="D91" s="77">
        <v>22500</v>
      </c>
    </row>
    <row r="92" spans="1:4" outlineLevel="1" x14ac:dyDescent="0.2">
      <c r="B92" s="194">
        <v>78</v>
      </c>
      <c r="C92" s="197" t="s">
        <v>164</v>
      </c>
      <c r="D92" s="196"/>
    </row>
    <row r="93" spans="1:4" outlineLevel="1" x14ac:dyDescent="0.2">
      <c r="B93" s="198">
        <v>603</v>
      </c>
      <c r="C93" s="199" t="s">
        <v>165</v>
      </c>
      <c r="D93" s="196">
        <v>729390.84</v>
      </c>
    </row>
    <row r="94" spans="1:4" outlineLevel="1" x14ac:dyDescent="0.2">
      <c r="B94" s="198">
        <v>6419</v>
      </c>
      <c r="C94" s="200" t="s">
        <v>166</v>
      </c>
      <c r="D94" s="196">
        <v>200000</v>
      </c>
    </row>
    <row r="95" spans="1:4" outlineLevel="1" x14ac:dyDescent="0.2">
      <c r="B95" s="89">
        <v>6429</v>
      </c>
      <c r="C95" s="90" t="s">
        <v>167</v>
      </c>
      <c r="D95" s="77">
        <v>200</v>
      </c>
    </row>
    <row r="96" spans="1:4" s="79" customFormat="1" ht="28.2" customHeight="1" x14ac:dyDescent="0.25">
      <c r="A96" s="66"/>
      <c r="B96" s="259" t="s">
        <v>168</v>
      </c>
      <c r="C96" s="260"/>
      <c r="D96" s="78">
        <f>D58+D62+D63+D64+D65+D66+D67+D68+D69+D70+D71+D72+D73+D74+D75+D76+D77+D78+D79+D80+D81+D82+D83+D84+D85+D86+D87+D88+D89+D90+D91+D92+D93+D94+D95</f>
        <v>3590984.2734553181</v>
      </c>
    </row>
    <row r="97" spans="2:4" x14ac:dyDescent="0.2">
      <c r="C97" s="91"/>
      <c r="D97" s="92"/>
    </row>
    <row r="98" spans="2:4" x14ac:dyDescent="0.2">
      <c r="B98" s="93"/>
      <c r="C98" s="94"/>
      <c r="D98" s="95"/>
    </row>
    <row r="99" spans="2:4" s="96" customFormat="1" ht="42" customHeight="1" x14ac:dyDescent="0.3">
      <c r="B99" s="255" t="s">
        <v>169</v>
      </c>
      <c r="C99" s="256"/>
      <c r="D99" s="97">
        <f>D7-D9</f>
        <v>47098238.130663425</v>
      </c>
    </row>
    <row r="100" spans="2:4" x14ac:dyDescent="0.2">
      <c r="B100" s="98"/>
      <c r="C100" s="99"/>
      <c r="D100" s="100"/>
    </row>
    <row r="101" spans="2:4" x14ac:dyDescent="0.2">
      <c r="B101" s="101"/>
      <c r="C101" s="99"/>
      <c r="D101" s="100"/>
    </row>
    <row r="102" spans="2:4" x14ac:dyDescent="0.2">
      <c r="B102" s="102"/>
      <c r="C102" s="103"/>
      <c r="D102" s="100"/>
    </row>
    <row r="103" spans="2:4" x14ac:dyDescent="0.2">
      <c r="B103" s="104"/>
      <c r="C103" s="105"/>
      <c r="D103" s="106"/>
    </row>
  </sheetData>
  <mergeCells count="13">
    <mergeCell ref="B9:C9"/>
    <mergeCell ref="B2:D2"/>
    <mergeCell ref="B3:D3"/>
    <mergeCell ref="B5:D5"/>
    <mergeCell ref="E5:G5"/>
    <mergeCell ref="B7:C7"/>
    <mergeCell ref="B99:C99"/>
    <mergeCell ref="B21:C21"/>
    <mergeCell ref="B49:C49"/>
    <mergeCell ref="B53:C53"/>
    <mergeCell ref="B55:C55"/>
    <mergeCell ref="B57:C57"/>
    <mergeCell ref="B96:C96"/>
  </mergeCells>
  <pageMargins left="0.23622047244094491" right="0.23622047244094491" top="0.74803149606299213" bottom="0.74803149606299213" header="0.31496062992125984" footer="0.31496062992125984"/>
  <pageSetup paperSize="9" scale="56" fitToHeight="0" orientation="portrait" horizontalDpi="300" verticalDpi="300" r:id="rId1"/>
  <headerFooter alignWithMargins="0">
    <oddFooter>&amp;C&amp;F /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A985B-33AA-4563-9F96-350BA522BD19}">
  <sheetPr>
    <tabColor theme="9" tint="-0.249977111117893"/>
    <pageSetUpPr fitToPage="1"/>
  </sheetPr>
  <dimension ref="B2:Q37"/>
  <sheetViews>
    <sheetView showGridLines="0" zoomScale="85" zoomScaleNormal="85" workbookViewId="0">
      <pane xSplit="3" ySplit="10" topLeftCell="D68" activePane="bottomRight" state="frozen"/>
      <selection activeCell="B63" sqref="B63:K79"/>
      <selection pane="topRight" activeCell="B63" sqref="B63:K79"/>
      <selection pane="bottomLeft" activeCell="B63" sqref="B63:K79"/>
      <selection pane="bottomRight" activeCell="B1" sqref="B1"/>
    </sheetView>
  </sheetViews>
  <sheetFormatPr baseColWidth="10" defaultColWidth="11" defaultRowHeight="13.8" x14ac:dyDescent="0.25"/>
  <cols>
    <col min="1" max="1" width="0.7265625" style="107" customWidth="1"/>
    <col min="2" max="2" width="38.6328125" style="107" customWidth="1"/>
    <col min="3" max="3" width="19" style="107" customWidth="1"/>
    <col min="4" max="16" width="16.90625" style="107" customWidth="1"/>
    <col min="17" max="16384" width="11" style="107"/>
  </cols>
  <sheetData>
    <row r="2" spans="2:16" ht="39" customHeight="1" x14ac:dyDescent="0.25">
      <c r="B2" s="271" t="s">
        <v>170</v>
      </c>
      <c r="C2" s="271"/>
      <c r="D2" s="271"/>
      <c r="E2" s="271"/>
      <c r="F2" s="271"/>
      <c r="G2" s="271"/>
      <c r="H2" s="271"/>
      <c r="I2" s="271"/>
      <c r="J2" s="271"/>
      <c r="K2" s="271"/>
      <c r="L2" s="271"/>
      <c r="M2" s="271"/>
      <c r="N2" s="271"/>
      <c r="O2" s="271"/>
      <c r="P2" s="271"/>
    </row>
    <row r="3" spans="2:16" ht="29.4" x14ac:dyDescent="0.25">
      <c r="B3" s="263" t="str">
        <f>+'TJP Etape 1 CRPP simplifié'!B3</f>
        <v>EPRD  N /  CRPP</v>
      </c>
      <c r="C3" s="263"/>
      <c r="D3" s="263"/>
      <c r="E3" s="263"/>
      <c r="F3" s="263"/>
      <c r="G3" s="263"/>
      <c r="H3" s="263"/>
      <c r="I3" s="263"/>
      <c r="J3" s="263"/>
      <c r="K3" s="263"/>
      <c r="L3" s="263"/>
      <c r="M3" s="263"/>
      <c r="N3" s="263"/>
      <c r="O3" s="263"/>
      <c r="P3" s="263"/>
    </row>
    <row r="8" spans="2:16" ht="7.95" customHeight="1" x14ac:dyDescent="0.25"/>
    <row r="9" spans="2:16" ht="7.95" customHeight="1" x14ac:dyDescent="0.25"/>
    <row r="10" spans="2:16" s="112" customFormat="1" ht="49.5" customHeight="1" x14ac:dyDescent="0.2">
      <c r="B10" s="108" t="s">
        <v>171</v>
      </c>
      <c r="C10" s="109" t="s">
        <v>172</v>
      </c>
      <c r="D10" s="110" t="s">
        <v>173</v>
      </c>
      <c r="E10" s="110" t="s">
        <v>174</v>
      </c>
      <c r="F10" s="110" t="s">
        <v>175</v>
      </c>
      <c r="G10" s="110" t="s">
        <v>176</v>
      </c>
      <c r="H10" s="110" t="s">
        <v>177</v>
      </c>
      <c r="I10" s="110" t="s">
        <v>178</v>
      </c>
      <c r="J10" s="110" t="s">
        <v>11</v>
      </c>
      <c r="K10" s="110"/>
      <c r="L10" s="110"/>
      <c r="M10" s="110"/>
      <c r="N10" s="111"/>
      <c r="O10" s="111"/>
      <c r="P10" s="111"/>
    </row>
    <row r="11" spans="2:16" x14ac:dyDescent="0.25">
      <c r="B11" s="108" t="s">
        <v>179</v>
      </c>
      <c r="C11" s="113"/>
      <c r="D11" s="114">
        <v>11</v>
      </c>
      <c r="E11" s="114">
        <v>50</v>
      </c>
      <c r="F11" s="114">
        <v>90</v>
      </c>
      <c r="G11" s="115">
        <v>12</v>
      </c>
      <c r="H11" s="115">
        <v>20</v>
      </c>
      <c r="I11" s="114">
        <v>30</v>
      </c>
      <c r="J11" s="116"/>
      <c r="K11" s="116"/>
      <c r="L11" s="116"/>
      <c r="M11" s="116"/>
      <c r="N11" s="116"/>
      <c r="O11" s="116"/>
      <c r="P11" s="116"/>
    </row>
    <row r="12" spans="2:16" s="113" customFormat="1" x14ac:dyDescent="0.25">
      <c r="C12" s="117"/>
      <c r="D12" s="118"/>
      <c r="E12" s="118"/>
      <c r="F12" s="118"/>
      <c r="G12" s="118"/>
      <c r="H12" s="118"/>
      <c r="I12" s="118"/>
      <c r="J12" s="118"/>
      <c r="K12" s="118"/>
      <c r="L12" s="118"/>
      <c r="M12" s="118"/>
      <c r="N12" s="118"/>
      <c r="O12" s="118"/>
      <c r="P12" s="119"/>
    </row>
    <row r="13" spans="2:16" s="120" customFormat="1" ht="30.75" customHeight="1" x14ac:dyDescent="0.25">
      <c r="B13" s="120" t="s">
        <v>180</v>
      </c>
      <c r="C13" s="121">
        <v>46087650.219999999</v>
      </c>
      <c r="D13" s="121">
        <v>21571092.6756</v>
      </c>
      <c r="E13" s="121">
        <v>573011.03079999995</v>
      </c>
      <c r="F13" s="121">
        <v>4177435.2567999996</v>
      </c>
      <c r="G13" s="121">
        <v>10840999.018200001</v>
      </c>
      <c r="H13" s="121">
        <v>2024022.8345999999</v>
      </c>
      <c r="I13" s="121">
        <v>4796656.8546000002</v>
      </c>
      <c r="J13" s="121">
        <v>0</v>
      </c>
      <c r="K13" s="121"/>
      <c r="L13" s="121"/>
      <c r="M13" s="121">
        <v>0</v>
      </c>
      <c r="N13" s="121">
        <v>0</v>
      </c>
      <c r="O13" s="121">
        <v>0</v>
      </c>
      <c r="P13" s="121">
        <v>0</v>
      </c>
    </row>
    <row r="14" spans="2:16" x14ac:dyDescent="0.25">
      <c r="B14" s="122" t="s">
        <v>181</v>
      </c>
      <c r="C14" s="123">
        <f>SUM(D14:P14)</f>
        <v>0.95433847160021257</v>
      </c>
      <c r="D14" s="124">
        <f>D13/$C$13</f>
        <v>0.46804496589932676</v>
      </c>
      <c r="E14" s="124">
        <f t="shared" ref="E14:P14" si="0">E13/$C$13</f>
        <v>1.2433071073589656E-2</v>
      </c>
      <c r="F14" s="124">
        <f t="shared" si="0"/>
        <v>9.0641098794556854E-2</v>
      </c>
      <c r="G14" s="124">
        <f t="shared" si="0"/>
        <v>0.23522568337613983</v>
      </c>
      <c r="H14" s="124">
        <f t="shared" si="0"/>
        <v>4.3916815566389274E-2</v>
      </c>
      <c r="I14" s="124">
        <f t="shared" si="0"/>
        <v>0.1040768368902102</v>
      </c>
      <c r="J14" s="124">
        <f t="shared" si="0"/>
        <v>0</v>
      </c>
      <c r="K14" s="124"/>
      <c r="L14" s="124"/>
      <c r="M14" s="124">
        <f t="shared" si="0"/>
        <v>0</v>
      </c>
      <c r="N14" s="124">
        <f t="shared" si="0"/>
        <v>0</v>
      </c>
      <c r="O14" s="124">
        <f t="shared" si="0"/>
        <v>0</v>
      </c>
      <c r="P14" s="124">
        <f t="shared" si="0"/>
        <v>0</v>
      </c>
    </row>
    <row r="15" spans="2:16" ht="18.600000000000001" customHeight="1" x14ac:dyDescent="0.25">
      <c r="B15" s="122"/>
      <c r="C15" s="125"/>
      <c r="D15" s="125"/>
      <c r="E15" s="125"/>
      <c r="F15" s="125"/>
      <c r="G15" s="125"/>
      <c r="H15" s="125"/>
      <c r="I15" s="125"/>
      <c r="J15" s="125"/>
      <c r="K15" s="125"/>
      <c r="L15" s="125"/>
      <c r="M15" s="125"/>
      <c r="N15" s="125"/>
      <c r="O15" s="125"/>
      <c r="P15" s="126"/>
    </row>
    <row r="16" spans="2:16" ht="39" customHeight="1" x14ac:dyDescent="0.25">
      <c r="B16" s="108" t="s">
        <v>182</v>
      </c>
      <c r="C16" s="127">
        <f>'TJP Etape 1 CRPP simplifié'!D99</f>
        <v>47098238.130663425</v>
      </c>
      <c r="D16" s="127">
        <f>$C$16*D14</f>
        <v>22044093.259784736</v>
      </c>
      <c r="E16" s="127">
        <f t="shared" ref="E16:P16" si="1">$C$16*E14</f>
        <v>585575.74211938877</v>
      </c>
      <c r="F16" s="127">
        <f t="shared" si="1"/>
        <v>4269036.055451028</v>
      </c>
      <c r="G16" s="127">
        <f t="shared" si="1"/>
        <v>11078715.25009747</v>
      </c>
      <c r="H16" s="127">
        <f t="shared" si="1"/>
        <v>2068404.6374862283</v>
      </c>
      <c r="I16" s="127">
        <f t="shared" si="1"/>
        <v>4901835.6477413364</v>
      </c>
      <c r="J16" s="127">
        <f t="shared" si="1"/>
        <v>0</v>
      </c>
      <c r="K16" s="127"/>
      <c r="L16" s="127"/>
      <c r="M16" s="127">
        <f t="shared" si="1"/>
        <v>0</v>
      </c>
      <c r="N16" s="127">
        <f t="shared" si="1"/>
        <v>0</v>
      </c>
      <c r="O16" s="127">
        <f t="shared" si="1"/>
        <v>0</v>
      </c>
      <c r="P16" s="127">
        <f t="shared" si="1"/>
        <v>0</v>
      </c>
    </row>
    <row r="17" spans="2:17" x14ac:dyDescent="0.25">
      <c r="D17" s="128"/>
      <c r="E17" s="128"/>
      <c r="F17" s="128"/>
      <c r="G17" s="128"/>
      <c r="H17" s="128"/>
      <c r="I17" s="128"/>
      <c r="J17" s="128"/>
      <c r="K17" s="128"/>
      <c r="L17" s="128"/>
      <c r="M17" s="128"/>
      <c r="N17" s="128"/>
      <c r="O17" s="128"/>
      <c r="P17" s="128"/>
    </row>
    <row r="18" spans="2:17" s="130" customFormat="1" x14ac:dyDescent="0.25">
      <c r="B18" s="129" t="s">
        <v>183</v>
      </c>
      <c r="D18" s="131">
        <v>21041</v>
      </c>
      <c r="E18" s="131">
        <v>580</v>
      </c>
      <c r="F18" s="131">
        <v>4350</v>
      </c>
      <c r="G18" s="131">
        <v>9142</v>
      </c>
      <c r="H18" s="131">
        <v>2037</v>
      </c>
      <c r="I18" s="131">
        <v>16759</v>
      </c>
      <c r="J18" s="131"/>
      <c r="K18" s="131"/>
      <c r="L18" s="131"/>
      <c r="M18" s="131"/>
      <c r="N18" s="131"/>
      <c r="O18" s="131"/>
      <c r="P18" s="132"/>
    </row>
    <row r="19" spans="2:17" s="136" customFormat="1" ht="16.2" x14ac:dyDescent="0.3">
      <c r="B19" s="133" t="s">
        <v>184</v>
      </c>
      <c r="C19" s="134"/>
      <c r="D19" s="135">
        <f>IF(D18&gt;0,D16/D18,"")</f>
        <v>1047.6732693210749</v>
      </c>
      <c r="E19" s="135">
        <f t="shared" ref="E19:P19" si="2">IF(E18&gt;0,E16/E18,"")</f>
        <v>1009.6133484817047</v>
      </c>
      <c r="F19" s="135">
        <f t="shared" si="2"/>
        <v>981.38759895425937</v>
      </c>
      <c r="G19" s="135">
        <f t="shared" si="2"/>
        <v>1211.8480912379644</v>
      </c>
      <c r="H19" s="135">
        <f t="shared" si="2"/>
        <v>1015.4171023496457</v>
      </c>
      <c r="I19" s="135">
        <f t="shared" si="2"/>
        <v>292.48974567344925</v>
      </c>
      <c r="J19" s="135" t="str">
        <f t="shared" si="2"/>
        <v/>
      </c>
      <c r="K19" s="135" t="str">
        <f t="shared" si="2"/>
        <v/>
      </c>
      <c r="L19" s="135" t="str">
        <f t="shared" si="2"/>
        <v/>
      </c>
      <c r="M19" s="135" t="str">
        <f t="shared" si="2"/>
        <v/>
      </c>
      <c r="N19" s="135" t="str">
        <f t="shared" si="2"/>
        <v/>
      </c>
      <c r="O19" s="135" t="str">
        <f t="shared" si="2"/>
        <v/>
      </c>
      <c r="P19" s="135" t="str">
        <f t="shared" si="2"/>
        <v/>
      </c>
    </row>
    <row r="20" spans="2:17" s="140" customFormat="1" x14ac:dyDescent="0.25">
      <c r="B20" s="137"/>
      <c r="C20" s="138"/>
      <c r="D20" s="139"/>
      <c r="E20" s="139"/>
      <c r="F20" s="139"/>
      <c r="G20" s="139"/>
      <c r="H20" s="139"/>
      <c r="I20" s="139"/>
      <c r="J20" s="139"/>
      <c r="K20" s="139"/>
      <c r="L20" s="139"/>
      <c r="M20" s="139"/>
      <c r="N20" s="139"/>
      <c r="O20" s="139"/>
      <c r="P20" s="139"/>
    </row>
    <row r="21" spans="2:17" ht="7.95" customHeight="1" x14ac:dyDescent="0.25">
      <c r="B21" s="141"/>
      <c r="C21" s="142"/>
      <c r="D21" s="143"/>
      <c r="E21" s="143"/>
      <c r="F21" s="143"/>
      <c r="G21" s="143"/>
      <c r="H21" s="143"/>
      <c r="I21" s="143"/>
      <c r="J21" s="143"/>
      <c r="K21" s="143"/>
      <c r="L21" s="143"/>
      <c r="M21" s="143"/>
      <c r="N21" s="143"/>
      <c r="O21" s="143"/>
      <c r="P21" s="128"/>
    </row>
    <row r="22" spans="2:17" s="145" customFormat="1" x14ac:dyDescent="0.25">
      <c r="B22" s="144" t="s">
        <v>185</v>
      </c>
      <c r="D22" s="146"/>
      <c r="E22" s="146"/>
      <c r="F22" s="146"/>
      <c r="G22" s="146"/>
      <c r="H22" s="146"/>
      <c r="I22" s="146"/>
      <c r="J22" s="146"/>
      <c r="K22" s="146"/>
      <c r="L22" s="146"/>
      <c r="M22" s="146"/>
      <c r="N22" s="146"/>
      <c r="O22" s="146"/>
      <c r="P22" s="146"/>
      <c r="Q22" s="147"/>
    </row>
    <row r="23" spans="2:17" s="145" customFormat="1" x14ac:dyDescent="0.25">
      <c r="B23" s="148" t="s">
        <v>186</v>
      </c>
      <c r="D23" s="149" t="str">
        <f>IF(D22=0,"-",D22-$D$19)</f>
        <v>-</v>
      </c>
      <c r="E23" s="149" t="str">
        <f t="shared" ref="E23:P23" si="3">IF(E22=0,"-",E22-$D$19)</f>
        <v>-</v>
      </c>
      <c r="F23" s="149" t="str">
        <f t="shared" si="3"/>
        <v>-</v>
      </c>
      <c r="G23" s="149" t="str">
        <f t="shared" si="3"/>
        <v>-</v>
      </c>
      <c r="H23" s="149" t="str">
        <f t="shared" si="3"/>
        <v>-</v>
      </c>
      <c r="I23" s="149" t="str">
        <f t="shared" si="3"/>
        <v>-</v>
      </c>
      <c r="J23" s="149" t="str">
        <f t="shared" si="3"/>
        <v>-</v>
      </c>
      <c r="K23" s="149" t="str">
        <f t="shared" si="3"/>
        <v>-</v>
      </c>
      <c r="L23" s="149" t="str">
        <f t="shared" si="3"/>
        <v>-</v>
      </c>
      <c r="M23" s="149" t="str">
        <f t="shared" si="3"/>
        <v>-</v>
      </c>
      <c r="N23" s="149" t="str">
        <f t="shared" si="3"/>
        <v>-</v>
      </c>
      <c r="O23" s="149" t="str">
        <f t="shared" si="3"/>
        <v>-</v>
      </c>
      <c r="P23" s="149" t="str">
        <f t="shared" si="3"/>
        <v>-</v>
      </c>
      <c r="Q23" s="150"/>
    </row>
    <row r="24" spans="2:17" s="152" customFormat="1" x14ac:dyDescent="0.25">
      <c r="B24" s="151"/>
      <c r="D24" s="153" t="str">
        <f>IF(D22="","-",D23/D22)</f>
        <v>-</v>
      </c>
      <c r="E24" s="153" t="str">
        <f t="shared" ref="E24:P24" si="4">IF(E22="","-",E23/E22)</f>
        <v>-</v>
      </c>
      <c r="F24" s="153" t="str">
        <f t="shared" si="4"/>
        <v>-</v>
      </c>
      <c r="G24" s="153" t="str">
        <f t="shared" si="4"/>
        <v>-</v>
      </c>
      <c r="H24" s="153" t="str">
        <f t="shared" si="4"/>
        <v>-</v>
      </c>
      <c r="I24" s="153" t="str">
        <f t="shared" si="4"/>
        <v>-</v>
      </c>
      <c r="J24" s="153" t="str">
        <f t="shared" si="4"/>
        <v>-</v>
      </c>
      <c r="K24" s="153" t="str">
        <f t="shared" si="4"/>
        <v>-</v>
      </c>
      <c r="L24" s="153" t="str">
        <f t="shared" si="4"/>
        <v>-</v>
      </c>
      <c r="M24" s="153" t="str">
        <f t="shared" si="4"/>
        <v>-</v>
      </c>
      <c r="N24" s="153" t="str">
        <f t="shared" si="4"/>
        <v>-</v>
      </c>
      <c r="O24" s="153" t="str">
        <f t="shared" si="4"/>
        <v>-</v>
      </c>
      <c r="P24" s="153" t="str">
        <f t="shared" si="4"/>
        <v>-</v>
      </c>
      <c r="Q24" s="153"/>
    </row>
    <row r="25" spans="2:17" ht="7.95" customHeight="1" x14ac:dyDescent="0.25">
      <c r="B25" s="141"/>
      <c r="C25" s="142"/>
      <c r="D25" s="143"/>
      <c r="E25" s="143"/>
      <c r="F25" s="143"/>
      <c r="G25" s="143"/>
      <c r="H25" s="143"/>
      <c r="I25" s="143"/>
      <c r="J25" s="143"/>
      <c r="K25" s="143"/>
      <c r="L25" s="143"/>
      <c r="M25" s="143"/>
      <c r="N25" s="143"/>
      <c r="O25" s="143"/>
      <c r="P25" s="143"/>
    </row>
    <row r="26" spans="2:17" s="158" customFormat="1" x14ac:dyDescent="0.25">
      <c r="B26" s="154" t="s">
        <v>187</v>
      </c>
      <c r="C26" s="155"/>
      <c r="D26" s="156"/>
      <c r="E26" s="156"/>
      <c r="F26" s="156"/>
      <c r="G26" s="156"/>
      <c r="H26" s="156"/>
      <c r="I26" s="156"/>
      <c r="J26" s="156"/>
      <c r="K26" s="156"/>
      <c r="L26" s="156"/>
      <c r="M26" s="156"/>
      <c r="N26" s="156"/>
      <c r="O26" s="156"/>
      <c r="P26" s="156"/>
      <c r="Q26" s="157"/>
    </row>
    <row r="27" spans="2:17" s="158" customFormat="1" x14ac:dyDescent="0.25">
      <c r="B27" s="159" t="s">
        <v>188</v>
      </c>
      <c r="C27" s="155"/>
      <c r="D27" s="160" t="str">
        <f>IF(D26=0,"-",D26-$D$19)</f>
        <v>-</v>
      </c>
      <c r="E27" s="160" t="str">
        <f t="shared" ref="E27:P27" si="5">IF(E26=0,"-",E26-$D$19)</f>
        <v>-</v>
      </c>
      <c r="F27" s="160" t="str">
        <f t="shared" si="5"/>
        <v>-</v>
      </c>
      <c r="G27" s="160" t="str">
        <f t="shared" si="5"/>
        <v>-</v>
      </c>
      <c r="H27" s="160" t="str">
        <f t="shared" si="5"/>
        <v>-</v>
      </c>
      <c r="I27" s="160" t="str">
        <f t="shared" si="5"/>
        <v>-</v>
      </c>
      <c r="J27" s="160" t="str">
        <f t="shared" si="5"/>
        <v>-</v>
      </c>
      <c r="K27" s="160" t="str">
        <f t="shared" si="5"/>
        <v>-</v>
      </c>
      <c r="L27" s="160" t="str">
        <f t="shared" si="5"/>
        <v>-</v>
      </c>
      <c r="M27" s="160" t="str">
        <f t="shared" si="5"/>
        <v>-</v>
      </c>
      <c r="N27" s="160" t="str">
        <f t="shared" si="5"/>
        <v>-</v>
      </c>
      <c r="O27" s="160" t="str">
        <f t="shared" si="5"/>
        <v>-</v>
      </c>
      <c r="P27" s="160" t="str">
        <f t="shared" si="5"/>
        <v>-</v>
      </c>
      <c r="Q27" s="161"/>
    </row>
    <row r="28" spans="2:17" s="158" customFormat="1" x14ac:dyDescent="0.25">
      <c r="B28" s="159"/>
      <c r="C28" s="155"/>
      <c r="D28" s="162" t="str">
        <f>IF(D26="","-",D27/D26)</f>
        <v>-</v>
      </c>
      <c r="E28" s="162" t="str">
        <f t="shared" ref="E28:P28" si="6">IF(E26="","-",E27/E26)</f>
        <v>-</v>
      </c>
      <c r="F28" s="162" t="str">
        <f t="shared" si="6"/>
        <v>-</v>
      </c>
      <c r="G28" s="162" t="str">
        <f t="shared" si="6"/>
        <v>-</v>
      </c>
      <c r="H28" s="162" t="str">
        <f t="shared" si="6"/>
        <v>-</v>
      </c>
      <c r="I28" s="162" t="str">
        <f t="shared" si="6"/>
        <v>-</v>
      </c>
      <c r="J28" s="162" t="str">
        <f t="shared" si="6"/>
        <v>-</v>
      </c>
      <c r="K28" s="162" t="str">
        <f t="shared" si="6"/>
        <v>-</v>
      </c>
      <c r="L28" s="162" t="str">
        <f t="shared" si="6"/>
        <v>-</v>
      </c>
      <c r="M28" s="162" t="str">
        <f t="shared" si="6"/>
        <v>-</v>
      </c>
      <c r="N28" s="162" t="str">
        <f t="shared" si="6"/>
        <v>-</v>
      </c>
      <c r="O28" s="162" t="str">
        <f t="shared" si="6"/>
        <v>-</v>
      </c>
      <c r="P28" s="162" t="str">
        <f t="shared" si="6"/>
        <v>-</v>
      </c>
      <c r="Q28" s="161"/>
    </row>
    <row r="29" spans="2:17" ht="7.95" customHeight="1" x14ac:dyDescent="0.25">
      <c r="B29" s="163"/>
      <c r="C29" s="164"/>
      <c r="D29" s="165"/>
      <c r="E29" s="165"/>
      <c r="F29" s="165"/>
      <c r="G29" s="165"/>
      <c r="H29" s="165"/>
      <c r="I29" s="165"/>
      <c r="J29" s="165"/>
      <c r="K29" s="165"/>
      <c r="L29" s="165"/>
      <c r="M29" s="165"/>
      <c r="N29" s="165"/>
      <c r="O29" s="165"/>
      <c r="P29" s="165"/>
      <c r="Q29" s="113"/>
    </row>
    <row r="30" spans="2:17" s="167" customFormat="1" x14ac:dyDescent="0.25">
      <c r="B30" s="166" t="s">
        <v>189</v>
      </c>
      <c r="D30" s="168"/>
      <c r="E30" s="168"/>
      <c r="F30" s="168"/>
      <c r="G30" s="168"/>
      <c r="H30" s="168"/>
      <c r="I30" s="168"/>
      <c r="J30" s="168"/>
      <c r="K30" s="168"/>
      <c r="L30" s="168"/>
      <c r="M30" s="168"/>
      <c r="N30" s="168"/>
      <c r="O30" s="168"/>
      <c r="P30" s="168"/>
    </row>
    <row r="31" spans="2:17" s="167" customFormat="1" x14ac:dyDescent="0.25">
      <c r="B31" s="169" t="s">
        <v>190</v>
      </c>
      <c r="C31" s="170"/>
      <c r="D31" s="171">
        <f>D30-D22</f>
        <v>0</v>
      </c>
      <c r="E31" s="171">
        <f t="shared" ref="E31:P31" si="7">E30-E22</f>
        <v>0</v>
      </c>
      <c r="F31" s="171">
        <f t="shared" si="7"/>
        <v>0</v>
      </c>
      <c r="G31" s="171">
        <f t="shared" si="7"/>
        <v>0</v>
      </c>
      <c r="H31" s="171">
        <f t="shared" si="7"/>
        <v>0</v>
      </c>
      <c r="I31" s="171">
        <f t="shared" si="7"/>
        <v>0</v>
      </c>
      <c r="J31" s="171">
        <f t="shared" si="7"/>
        <v>0</v>
      </c>
      <c r="K31" s="171">
        <f t="shared" si="7"/>
        <v>0</v>
      </c>
      <c r="L31" s="171">
        <f t="shared" si="7"/>
        <v>0</v>
      </c>
      <c r="M31" s="171">
        <f t="shared" si="7"/>
        <v>0</v>
      </c>
      <c r="N31" s="171">
        <f t="shared" si="7"/>
        <v>0</v>
      </c>
      <c r="O31" s="171">
        <f t="shared" si="7"/>
        <v>0</v>
      </c>
      <c r="P31" s="171">
        <f t="shared" si="7"/>
        <v>0</v>
      </c>
      <c r="Q31" s="172"/>
    </row>
    <row r="32" spans="2:17" s="176" customFormat="1" x14ac:dyDescent="0.25">
      <c r="B32" s="173"/>
      <c r="C32" s="174"/>
      <c r="D32" s="175" t="str">
        <f>IF(D22&gt;0,(D30-D22)/D22,"")</f>
        <v/>
      </c>
      <c r="E32" s="175" t="str">
        <f t="shared" ref="E32:P32" si="8">IF(E22&gt;0,(E30-E22)/E22,"")</f>
        <v/>
      </c>
      <c r="F32" s="175" t="str">
        <f t="shared" si="8"/>
        <v/>
      </c>
      <c r="G32" s="175" t="str">
        <f t="shared" si="8"/>
        <v/>
      </c>
      <c r="H32" s="175" t="str">
        <f t="shared" si="8"/>
        <v/>
      </c>
      <c r="I32" s="175" t="str">
        <f t="shared" si="8"/>
        <v/>
      </c>
      <c r="J32" s="175" t="str">
        <f t="shared" si="8"/>
        <v/>
      </c>
      <c r="K32" s="175" t="str">
        <f t="shared" si="8"/>
        <v/>
      </c>
      <c r="L32" s="175" t="str">
        <f t="shared" si="8"/>
        <v/>
      </c>
      <c r="M32" s="175" t="str">
        <f t="shared" si="8"/>
        <v/>
      </c>
      <c r="N32" s="175" t="str">
        <f t="shared" si="8"/>
        <v/>
      </c>
      <c r="O32" s="175" t="str">
        <f t="shared" si="8"/>
        <v/>
      </c>
      <c r="P32" s="175" t="str">
        <f t="shared" si="8"/>
        <v/>
      </c>
      <c r="Q32" s="175"/>
    </row>
    <row r="33" spans="2:16" s="180" customFormat="1" ht="7.95" customHeight="1" x14ac:dyDescent="0.25">
      <c r="B33" s="177"/>
      <c r="C33" s="178"/>
      <c r="D33" s="179"/>
      <c r="E33" s="179"/>
      <c r="F33" s="179"/>
      <c r="G33" s="179"/>
      <c r="H33" s="179"/>
      <c r="I33" s="179"/>
      <c r="J33" s="179"/>
      <c r="K33" s="179"/>
      <c r="L33" s="179"/>
      <c r="M33" s="179"/>
      <c r="N33" s="179"/>
      <c r="O33" s="179"/>
      <c r="P33" s="179"/>
    </row>
    <row r="34" spans="2:16" x14ac:dyDescent="0.25">
      <c r="B34" s="107" t="s">
        <v>191</v>
      </c>
      <c r="C34" s="181"/>
      <c r="D34" s="182">
        <f>IFERROR(IF(D22&gt;0,D30/D22%,"")/100,0)</f>
        <v>0</v>
      </c>
      <c r="E34" s="182">
        <f t="shared" ref="E34:P34" si="9">IFERROR(IF(E22&gt;0,E30/E22%,"")/100,0)</f>
        <v>0</v>
      </c>
      <c r="F34" s="182">
        <f t="shared" si="9"/>
        <v>0</v>
      </c>
      <c r="G34" s="182">
        <f t="shared" si="9"/>
        <v>0</v>
      </c>
      <c r="H34" s="182">
        <f t="shared" si="9"/>
        <v>0</v>
      </c>
      <c r="I34" s="182">
        <f t="shared" si="9"/>
        <v>0</v>
      </c>
      <c r="J34" s="182">
        <f t="shared" si="9"/>
        <v>0</v>
      </c>
      <c r="K34" s="182">
        <f t="shared" si="9"/>
        <v>0</v>
      </c>
      <c r="L34" s="182">
        <f t="shared" si="9"/>
        <v>0</v>
      </c>
      <c r="M34" s="182">
        <f t="shared" si="9"/>
        <v>0</v>
      </c>
      <c r="N34" s="182">
        <f t="shared" si="9"/>
        <v>0</v>
      </c>
      <c r="O34" s="182">
        <f t="shared" si="9"/>
        <v>0</v>
      </c>
      <c r="P34" s="182">
        <f t="shared" si="9"/>
        <v>0</v>
      </c>
    </row>
    <row r="35" spans="2:16" x14ac:dyDescent="0.25">
      <c r="D35" s="128"/>
      <c r="E35" s="128"/>
      <c r="F35" s="128"/>
      <c r="G35" s="128"/>
      <c r="H35" s="128"/>
      <c r="I35" s="128"/>
      <c r="J35" s="128"/>
      <c r="K35" s="128"/>
      <c r="L35" s="128"/>
      <c r="M35" s="128"/>
      <c r="N35" s="128"/>
      <c r="O35" s="128"/>
      <c r="P35" s="128"/>
    </row>
    <row r="36" spans="2:16" s="184" customFormat="1" x14ac:dyDescent="0.25">
      <c r="B36" s="183" t="s">
        <v>192</v>
      </c>
      <c r="D36" s="185"/>
      <c r="E36" s="185"/>
      <c r="F36" s="185"/>
      <c r="G36" s="185"/>
      <c r="H36" s="185"/>
      <c r="I36" s="185"/>
      <c r="J36" s="185"/>
      <c r="K36" s="185"/>
      <c r="L36" s="185"/>
      <c r="M36" s="185"/>
      <c r="N36" s="185"/>
      <c r="O36" s="185"/>
      <c r="P36" s="185"/>
    </row>
    <row r="37" spans="2:16" s="184" customFormat="1" x14ac:dyDescent="0.25">
      <c r="B37" s="186" t="s">
        <v>193</v>
      </c>
      <c r="D37" s="187"/>
      <c r="E37" s="187"/>
      <c r="F37" s="187"/>
      <c r="G37" s="187"/>
      <c r="H37" s="187"/>
      <c r="I37" s="187"/>
      <c r="J37" s="187"/>
      <c r="K37" s="187"/>
      <c r="L37" s="187"/>
      <c r="M37" s="187"/>
      <c r="N37" s="187"/>
      <c r="O37" s="187"/>
      <c r="P37" s="187"/>
    </row>
  </sheetData>
  <mergeCells count="2">
    <mergeCell ref="B2:P2"/>
    <mergeCell ref="B3:P3"/>
  </mergeCells>
  <printOptions horizontalCentered="1"/>
  <pageMargins left="0.23622047244094491" right="0.23622047244094491"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Fiche de contenu détaillée</vt:lpstr>
      <vt:lpstr>Exemple PCI</vt:lpstr>
      <vt:lpstr>Tarif de repas - BA</vt:lpstr>
      <vt:lpstr>TJP Etape 1 CRPP simplifié</vt:lpstr>
      <vt:lpstr>TJP Etapes 2 à 6 </vt:lpstr>
      <vt:lpstr>'TJP Etape 1 CRPP simplifié'!Impression_des_titres</vt:lpstr>
      <vt:lpstr>'Exemple PCI'!Zone_d_impression</vt:lpstr>
      <vt:lpstr>'Fiche de contenu détaillée'!Zone_d_impression</vt:lpstr>
      <vt:lpstr>'Tarif de repas - BA'!Zone_d_impression</vt:lpstr>
      <vt:lpstr>'TJP Etape 1 CRPP simplifié'!Zone_d_impression</vt:lpstr>
      <vt:lpstr>'TJP Etapes 2 à 6 '!Zone_d_impression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L'Hostis</dc:creator>
  <cp:lastModifiedBy>Agnès TEUTSCH</cp:lastModifiedBy>
  <cp:lastPrinted>2021-08-27T09:00:24Z</cp:lastPrinted>
  <dcterms:created xsi:type="dcterms:W3CDTF">2021-01-08T10:31:51Z</dcterms:created>
  <dcterms:modified xsi:type="dcterms:W3CDTF">2021-08-27T09:00:43Z</dcterms:modified>
</cp:coreProperties>
</file>